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BO Vac Equipment" sheetId="1" r:id="rId4"/>
    <sheet state="visible" name="Geometry (VBOs &amp; ABOs)" sheetId="2" r:id="rId5"/>
    <sheet state="visible" name="Inventory" sheetId="3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K18">
      <text>
        <t xml:space="preserve">You can enter your Cal Leak's calibration date in the formula and it will calculate the years since.</t>
      </text>
    </comment>
    <comment authorId="0" ref="W19">
      <text>
        <t xml:space="preserve">You can enter your Cal Leak's calibration date in the formula and it will calculate the years since.</t>
      </text>
    </comment>
    <comment authorId="0" ref="Q20">
      <text>
        <t xml:space="preserve">You can enter your Cal Leak's calibration date in the formula and it will calculate the years since.
2.66</t>
      </text>
    </comment>
    <comment authorId="0" ref="K30">
      <text>
        <t xml:space="preserve">You can enter your Cal Leak's calibration date in the formula and it will calculate the years since.</t>
      </text>
    </comment>
    <comment authorId="0" ref="Q33">
      <text>
        <t xml:space="preserve">You can enter your Cal Leak's calibration date in the formula and it will calculate the years since.
2.66</t>
      </text>
    </comment>
    <comment authorId="0" ref="K42">
      <text>
        <t xml:space="preserve">You can enter your Cal Leak's calibration date in the formula and it will calculate the years since.</t>
      </text>
    </comment>
    <comment authorId="0" ref="Q46">
      <text>
        <t xml:space="preserve">You can enter your Cal Leak's calibration date in the formula and it will calculate the years since.
0.83</t>
      </text>
    </comment>
  </commentList>
</comments>
</file>

<file path=xl/sharedStrings.xml><?xml version="1.0" encoding="utf-8"?>
<sst xmlns="http://schemas.openxmlformats.org/spreadsheetml/2006/main" count="707" uniqueCount="208">
  <si>
    <r>
      <rPr>
        <b/>
        <color rgb="FF1155CC"/>
        <sz val="14.0"/>
        <u/>
      </rPr>
      <t>E2300382</t>
    </r>
    <r>
      <rPr>
        <b/>
        <color rgb="FF000000"/>
        <sz val="14.0"/>
      </rPr>
      <t xml:space="preserve"> Hub for Clean and Bake Vacuum Bake Oven Diagrams</t>
    </r>
  </si>
  <si>
    <t>Please enter information for your site's C&amp;B VBOs. Shaded grey areas are optional.</t>
  </si>
  <si>
    <r>
      <rPr>
        <rFont val="Arial"/>
        <color rgb="FF000000"/>
        <sz val="9.0"/>
      </rPr>
      <t>KEY:</t>
    </r>
    <r>
      <rPr>
        <rFont val="Arial"/>
        <color rgb="FFA64D79"/>
        <sz val="9.0"/>
      </rPr>
      <t xml:space="preserve"> RGA = Residual gas analyzer (pink),</t>
    </r>
    <r>
      <rPr>
        <rFont val="Arial"/>
        <color rgb="FFF1C232"/>
        <sz val="9.0"/>
      </rPr>
      <t xml:space="preserve"> Cal leak (yellow),</t>
    </r>
    <r>
      <rPr>
        <rFont val="Arial"/>
        <color rgb="FF674EA7"/>
        <sz val="9.0"/>
      </rPr>
      <t xml:space="preserve"> TP = Turbo pump (purple),</t>
    </r>
    <r>
      <rPr>
        <rFont val="Arial"/>
        <color rgb="FF6AA84F"/>
        <sz val="9.0"/>
      </rPr>
      <t xml:space="preserve"> SP = Scroll pump (green),</t>
    </r>
    <r>
      <rPr>
        <rFont val="Arial"/>
        <color rgb="FF45818E"/>
        <sz val="9.0"/>
      </rPr>
      <t xml:space="preserve"> IP = Ion pump (teal),</t>
    </r>
    <r>
      <rPr>
        <rFont val="Arial"/>
        <color rgb="FFD6B38F"/>
        <sz val="9.0"/>
      </rPr>
      <t xml:space="preserve"> PG = Pressure gauge (brown)</t>
    </r>
  </si>
  <si>
    <t>Conversion Factor, atm-cc/s to torr-l/s</t>
  </si>
  <si>
    <t xml:space="preserve"> </t>
  </si>
  <si>
    <t>CIT</t>
  </si>
  <si>
    <t>LHO</t>
  </si>
  <si>
    <t>LLO</t>
  </si>
  <si>
    <t>MIT</t>
  </si>
  <si>
    <t>VBO</t>
  </si>
  <si>
    <t>Equipment (Line)</t>
  </si>
  <si>
    <t>Make/Model/Compos./Descr.</t>
  </si>
  <si>
    <t>Value/Range</t>
  </si>
  <si>
    <t>Unit</t>
  </si>
  <si>
    <t>C</t>
  </si>
  <si>
    <t>RGA</t>
  </si>
  <si>
    <t xml:space="preserve">SRS RGA200 </t>
  </si>
  <si>
    <t>amu</t>
  </si>
  <si>
    <t>Pfeiffer PrismaPlus</t>
  </si>
  <si>
    <t>SRS RGA100</t>
  </si>
  <si>
    <t>B</t>
  </si>
  <si>
    <t>SRS RGA200</t>
  </si>
  <si>
    <t>TP1 (Main)</t>
  </si>
  <si>
    <t>Agilent TwisTorr 84 FS</t>
  </si>
  <si>
    <t>L/s</t>
  </si>
  <si>
    <t>TURBOVAC MAG W 300 iP</t>
  </si>
  <si>
    <t>IP1 (RGA)</t>
  </si>
  <si>
    <t>Gamma Vacuum TiTan 10 DI/DIX</t>
  </si>
  <si>
    <t>L/s N2</t>
  </si>
  <si>
    <t>Agilent Turbo V 301 Navigator</t>
  </si>
  <si>
    <t>TP2 (RGA)</t>
  </si>
  <si>
    <t>Agilent TwisTorr 84</t>
  </si>
  <si>
    <t>Edwards nEXT 300D</t>
  </si>
  <si>
    <t>Pfeiffer HiPace 80</t>
  </si>
  <si>
    <t>SP1 (Main)</t>
  </si>
  <si>
    <t>Agilent IDP 7</t>
  </si>
  <si>
    <t>L/min</t>
  </si>
  <si>
    <t>Edwards nSDX10i</t>
  </si>
  <si>
    <t>Edwards ESDP 30</t>
  </si>
  <si>
    <t>SP2 (RGA)</t>
  </si>
  <si>
    <t>Agilent IDP 3</t>
  </si>
  <si>
    <t>Anest Iwata ISP 250C</t>
  </si>
  <si>
    <t>4.16 (250)</t>
  </si>
  <si>
    <t>L/s (L/min)</t>
  </si>
  <si>
    <t>Adixen ACZP 15</t>
  </si>
  <si>
    <t>PG1 (Main)</t>
  </si>
  <si>
    <t>Inficon BPG 400</t>
  </si>
  <si>
    <t>PG1</t>
  </si>
  <si>
    <t>Instrutech Stinger</t>
  </si>
  <si>
    <t>Balzers PKS 251</t>
  </si>
  <si>
    <t>4E-9 to 750</t>
  </si>
  <si>
    <t>Torr</t>
  </si>
  <si>
    <t>PG2 (Main)</t>
  </si>
  <si>
    <t>Pirani</t>
  </si>
  <si>
    <t>PG2</t>
  </si>
  <si>
    <t>mks HPS 423</t>
  </si>
  <si>
    <t>Inficon AG BPG402-S</t>
  </si>
  <si>
    <t>5E-10 to 1E+3</t>
  </si>
  <si>
    <t>mBar</t>
  </si>
  <si>
    <t>KJL275071</t>
  </si>
  <si>
    <t>1E-4 to 1000</t>
  </si>
  <si>
    <t>Cal Leak</t>
  </si>
  <si>
    <t>50/50 Ar/He</t>
  </si>
  <si>
    <t>atm-cc/s</t>
  </si>
  <si>
    <t>3% Kr/Xe/He/H2 1.8%N2 in Ar</t>
  </si>
  <si>
    <t>torr-l/s</t>
  </si>
  <si>
    <t>PG2 (RGA)</t>
  </si>
  <si>
    <t>mks HPS 423 I-Mag</t>
  </si>
  <si>
    <t>1E-10 to 1E-2</t>
  </si>
  <si>
    <t>PG3 (RGA)</t>
  </si>
  <si>
    <t>Depletion Rate</t>
  </si>
  <si>
    <t>InstruTech Stinger</t>
  </si>
  <si>
    <t>1E-4 to 1,000</t>
  </si>
  <si>
    <t>Ar</t>
  </si>
  <si>
    <t>Years since Calibration</t>
  </si>
  <si>
    <t>years</t>
  </si>
  <si>
    <t>%</t>
  </si>
  <si>
    <t>Ar LR</t>
  </si>
  <si>
    <t>D</t>
  </si>
  <si>
    <t>Agilent TwisTorr 304 FS</t>
  </si>
  <si>
    <t>Edwards STP H301c</t>
  </si>
  <si>
    <t>Edwards EXT 255DX</t>
  </si>
  <si>
    <t>3% Kr/Xe/He/H2 1.78%N2 in Ar</t>
  </si>
  <si>
    <t>Kr LR</t>
  </si>
  <si>
    <t>F</t>
  </si>
  <si>
    <t>Agilent TwisTorr</t>
  </si>
  <si>
    <t>P</t>
  </si>
  <si>
    <t>Agilent Valcon 10</t>
  </si>
  <si>
    <t>Pfeiffer FullRange</t>
  </si>
  <si>
    <t>Edwards STP-H301C</t>
  </si>
  <si>
    <t>Varian TV 81-M</t>
  </si>
  <si>
    <t>PG3 (Main)</t>
  </si>
  <si>
    <t>PG4 (Main)</t>
  </si>
  <si>
    <t>Oven Geometry and Drawing Numbers</t>
  </si>
  <si>
    <t>Please enter information for your site's C&amp;B VBOs and ABOs geometries.</t>
  </si>
  <si>
    <t>Some entered values are from G2202045</t>
  </si>
  <si>
    <t>Volume and surface area values are calculated from values listed under Dimensions; exact values should be confirmed using exact measurements from Solidworks drawings (if applicable).</t>
  </si>
  <si>
    <t>SITE</t>
  </si>
  <si>
    <t>VBOs</t>
  </si>
  <si>
    <t>Dimensions</t>
  </si>
  <si>
    <t>Volume (in^3)</t>
  </si>
  <si>
    <t>Surface Area (in^2)</t>
  </si>
  <si>
    <t>Drawing #</t>
  </si>
  <si>
    <t>Notes</t>
  </si>
  <si>
    <t xml:space="preserve">[ ⌀609.6 mm x 1148.1 mm length]
 ⌀24” x 45.2”
</t>
  </si>
  <si>
    <t>D1700448</t>
  </si>
  <si>
    <t>23.5" Diameter, 36.0" Long Cylinder</t>
  </si>
  <si>
    <t>D2300014</t>
  </si>
  <si>
    <t>42" rod fits</t>
  </si>
  <si>
    <t>13.5" Diameter, 22.0" Long Cylinder</t>
  </si>
  <si>
    <t xml:space="preserve"> ⌀14” body x ~ 20” length
 ⌀16.5” CF flange</t>
  </si>
  <si>
    <t>10" Diameter, 16" Long Cylinder</t>
  </si>
  <si>
    <t>ABOs</t>
  </si>
  <si>
    <t>ABO</t>
  </si>
  <si>
    <t>M</t>
  </si>
  <si>
    <t>36” x 48” x 60” (W x D x H)</t>
  </si>
  <si>
    <t>A</t>
  </si>
  <si>
    <t>102” x 102” x 36” (W x D x H)</t>
  </si>
  <si>
    <t>X</t>
  </si>
  <si>
    <t>18.3" x 27.9" x 20.4"  (W x D x H)</t>
  </si>
  <si>
    <t>Heratherm OMH180-S</t>
  </si>
  <si>
    <t>G</t>
  </si>
  <si>
    <t>Y</t>
  </si>
  <si>
    <t>15.9" x 19.1" x 21.1" (W x D x H)</t>
  </si>
  <si>
    <t>VWR 414005-116</t>
  </si>
  <si>
    <t>Z</t>
  </si>
  <si>
    <t>31.7” x 26.0” x 60.9” (W x D x H)</t>
  </si>
  <si>
    <t>Cascade Tek TFO-28</t>
  </si>
  <si>
    <t>Oven Inventory, Product Info, Maintenance, Etc.</t>
  </si>
  <si>
    <t>Please enter information for your site's C&amp;B VBOs equipment.</t>
  </si>
  <si>
    <r>
      <rPr>
        <rFont val="Arial"/>
        <color rgb="FF000000"/>
        <sz val="8.0"/>
      </rPr>
      <t>KEY:</t>
    </r>
    <r>
      <rPr>
        <rFont val="Arial"/>
        <color rgb="FFA64D79"/>
        <sz val="8.0"/>
      </rPr>
      <t xml:space="preserve"> RGA = Residual gas analyzer (pink),</t>
    </r>
    <r>
      <rPr>
        <rFont val="Arial"/>
        <color rgb="FFF1C232"/>
        <sz val="8.0"/>
      </rPr>
      <t xml:space="preserve"> Cal leak (yellow),</t>
    </r>
    <r>
      <rPr>
        <rFont val="Arial"/>
        <color rgb="FF674EA7"/>
        <sz val="8.0"/>
      </rPr>
      <t xml:space="preserve"> TP = Turbo pump (purple),</t>
    </r>
    <r>
      <rPr>
        <rFont val="Arial"/>
        <color rgb="FF6AA84F"/>
        <sz val="8.0"/>
      </rPr>
      <t xml:space="preserve"> SP = Scroll pump (green),</t>
    </r>
    <r>
      <rPr>
        <rFont val="Arial"/>
        <color rgb="FF45818E"/>
        <sz val="8.0"/>
      </rPr>
      <t xml:space="preserve"> IP = Ion pump (teal),</t>
    </r>
    <r>
      <rPr>
        <rFont val="Arial"/>
        <color rgb="FFD6B38F"/>
        <sz val="8.0"/>
      </rPr>
      <t xml:space="preserve"> PG = Pressure gauge (brown)</t>
    </r>
  </si>
  <si>
    <t>Make</t>
  </si>
  <si>
    <t>Model</t>
  </si>
  <si>
    <t>Serial Number</t>
  </si>
  <si>
    <t>Maintenance/Composition/Notes</t>
  </si>
  <si>
    <t>Due/Hours</t>
  </si>
  <si>
    <t>Oven</t>
  </si>
  <si>
    <t>Spares</t>
  </si>
  <si>
    <t>Maintenance/Composition</t>
  </si>
  <si>
    <t>Stanford Research Systems</t>
  </si>
  <si>
    <t>RGA200</t>
  </si>
  <si>
    <t>Sent for repair? 05/08/23</t>
  </si>
  <si>
    <t>Pfeiffer</t>
  </si>
  <si>
    <t>PrismaPlus</t>
  </si>
  <si>
    <t>RGA100</t>
  </si>
  <si>
    <t>Vacuum Technology</t>
  </si>
  <si>
    <t>CLG-8-MIX-2CFF-300DOT-MFV</t>
  </si>
  <si>
    <t>021596</t>
  </si>
  <si>
    <t>LACO Technologies</t>
  </si>
  <si>
    <t>CM532.0-8144EVP/5</t>
  </si>
  <si>
    <t>13573</t>
  </si>
  <si>
    <t>CL-8-Std Mix-2CFF-300DOT-MFV</t>
  </si>
  <si>
    <t>019568</t>
  </si>
  <si>
    <t>018852</t>
  </si>
  <si>
    <t>TP</t>
  </si>
  <si>
    <t>Agilent</t>
  </si>
  <si>
    <t>TwisTorr 84 FS</t>
  </si>
  <si>
    <t>Leybold</t>
  </si>
  <si>
    <t>Edwards Vacuum</t>
  </si>
  <si>
    <t>nEXT 300D</t>
  </si>
  <si>
    <t>HiPace80</t>
  </si>
  <si>
    <t>EXT 255DX</t>
  </si>
  <si>
    <t>Agilent Technologies</t>
  </si>
  <si>
    <t>TV 301-Navigator</t>
  </si>
  <si>
    <t>STP-H301C</t>
  </si>
  <si>
    <t>TMU 071 P</t>
  </si>
  <si>
    <t>TwisTorr 304 FS</t>
  </si>
  <si>
    <t>Pfeiffer Vacuum</t>
  </si>
  <si>
    <t>HiPace 80</t>
  </si>
  <si>
    <t>Varian</t>
  </si>
  <si>
    <t>TV 81-M</t>
  </si>
  <si>
    <t>SP</t>
  </si>
  <si>
    <t>IDP 7</t>
  </si>
  <si>
    <t>Replaced 03/08/23</t>
  </si>
  <si>
    <t>Anest Iwata</t>
  </si>
  <si>
    <t>ISP 250C</t>
  </si>
  <si>
    <t>Pfeiffer adixen</t>
  </si>
  <si>
    <t>ACP15</t>
  </si>
  <si>
    <t>Replaced 04/14/23</t>
  </si>
  <si>
    <t>Edwards</t>
  </si>
  <si>
    <t>ESDP30</t>
  </si>
  <si>
    <t>TK075</t>
  </si>
  <si>
    <t>GVSP30</t>
  </si>
  <si>
    <t>YK001</t>
  </si>
  <si>
    <t>IDP 3</t>
  </si>
  <si>
    <t>Replaced 09/14/22</t>
  </si>
  <si>
    <t>IP</t>
  </si>
  <si>
    <t>Gamma Vacuum</t>
  </si>
  <si>
    <t>TitTan 10 DI/DIX</t>
  </si>
  <si>
    <t>Valcon 10</t>
  </si>
  <si>
    <t>PG</t>
  </si>
  <si>
    <t>Inficon</t>
  </si>
  <si>
    <t>BPG 400</t>
  </si>
  <si>
    <t>C,D,2xF</t>
  </si>
  <si>
    <t>Instrutech</t>
  </si>
  <si>
    <t>Stinger</t>
  </si>
  <si>
    <t>C,2xD</t>
  </si>
  <si>
    <t>AG BPG402-S</t>
  </si>
  <si>
    <t>C,B,P</t>
  </si>
  <si>
    <t>Balzers</t>
  </si>
  <si>
    <t>PKS 251</t>
  </si>
  <si>
    <t>KJL (?)</t>
  </si>
  <si>
    <t>mks</t>
  </si>
  <si>
    <t>HPS 423</t>
  </si>
  <si>
    <t>HPS 423 I-Mag</t>
  </si>
  <si>
    <t>KJL</t>
  </si>
  <si>
    <t>FRG</t>
  </si>
  <si>
    <t>InstruTech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</si>
</sst>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22">
    <font>
      <sz val="10.0"/>
      <color rgb="FF000000"/>
      <name val="Arial"/>
      <scheme val="minor"/>
    </font>
    <font>
      <b/>
      <u/>
      <sz val="14.0"/>
      <color rgb="FF0000FF"/>
    </font>
    <font>
      <color rgb="FFE06666"/>
      <name val="Arial"/>
      <scheme val="minor"/>
    </font>
    <font>
      <sz val="8.0"/>
      <color theme="1"/>
      <name val="Arial"/>
      <scheme val="minor"/>
    </font>
    <font>
      <sz val="9.0"/>
      <color rgb="FFFF9900"/>
      <name val="Arial"/>
      <scheme val="minor"/>
    </font>
    <font>
      <sz val="8.0"/>
      <color theme="1"/>
      <name val="Arial"/>
    </font>
    <font>
      <color theme="1"/>
      <name val="Arial"/>
      <scheme val="minor"/>
    </font>
    <font>
      <b/>
      <sz val="14.0"/>
      <color theme="1"/>
      <name val="Arial"/>
      <scheme val="minor"/>
    </font>
    <font/>
    <font>
      <sz val="14.0"/>
      <color theme="1"/>
      <name val="Arial"/>
      <scheme val="minor"/>
    </font>
    <font>
      <b/>
      <sz val="12.0"/>
      <color theme="1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</font>
    <font>
      <i/>
      <color theme="1"/>
      <name val="Arial"/>
    </font>
    <font>
      <i/>
      <u/>
      <color rgb="FF0000FF"/>
    </font>
    <font>
      <i/>
      <color theme="1"/>
      <name val="Arial"/>
      <scheme val="minor"/>
    </font>
    <font>
      <u/>
      <color rgb="FF0000FF"/>
    </font>
    <font>
      <u/>
      <color rgb="FF0000FF"/>
    </font>
    <font>
      <sz val="12.0"/>
      <color theme="1"/>
      <name val="Arial"/>
      <scheme val="minor"/>
    </font>
    <font>
      <sz val="8.0"/>
      <color rgb="FFFF9900"/>
      <name val="Arial"/>
      <scheme val="minor"/>
    </font>
    <font>
      <color rgb="FF000000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D0E0E3"/>
        <bgColor rgb="FFD0E0E3"/>
      </patternFill>
    </fill>
    <fill>
      <patternFill patternType="solid">
        <fgColor rgb="FFD6B38F"/>
        <bgColor rgb="FFD6B38F"/>
      </patternFill>
    </fill>
    <fill>
      <patternFill patternType="solid">
        <fgColor rgb="FFFFF2CC"/>
        <bgColor rgb="FFFFF2CC"/>
      </patternFill>
    </fill>
    <fill>
      <patternFill patternType="solid">
        <fgColor rgb="FFCCCCCC"/>
        <bgColor rgb="FFCCCCCC"/>
      </patternFill>
    </fill>
  </fills>
  <borders count="23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thick">
        <color rgb="FF000000"/>
      </bottom>
    </border>
    <border>
      <bottom style="thick">
        <color rgb="FF000000"/>
      </bottom>
    </border>
    <border>
      <right style="medium">
        <color rgb="FF000000"/>
      </right>
      <bottom style="thick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</borders>
  <cellStyleXfs count="1">
    <xf borderId="0" fillId="0" fontId="0" numFmtId="0" applyAlignment="1" applyFont="1"/>
  </cellStyleXfs>
  <cellXfs count="2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readingOrder="0"/>
    </xf>
    <xf borderId="0" fillId="0" fontId="7" numFmtId="0" xfId="0" applyAlignment="1" applyFont="1">
      <alignment horizontal="center" readingOrder="0"/>
    </xf>
    <xf borderId="1" fillId="2" fontId="7" numFmtId="0" xfId="0" applyAlignment="1" applyBorder="1" applyFill="1" applyFont="1">
      <alignment horizontal="center" readingOrder="0"/>
    </xf>
    <xf borderId="2" fillId="0" fontId="8" numFmtId="0" xfId="0" applyBorder="1" applyFont="1"/>
    <xf borderId="3" fillId="0" fontId="8" numFmtId="0" xfId="0" applyBorder="1" applyFont="1"/>
    <xf borderId="0" fillId="0" fontId="9" numFmtId="0" xfId="0" applyFont="1"/>
    <xf borderId="1" fillId="3" fontId="7" numFmtId="0" xfId="0" applyAlignment="1" applyBorder="1" applyFill="1" applyFont="1">
      <alignment horizontal="center" readingOrder="0"/>
    </xf>
    <xf borderId="1" fillId="4" fontId="7" numFmtId="0" xfId="0" applyAlignment="1" applyBorder="1" applyFill="1" applyFont="1">
      <alignment horizontal="center" readingOrder="0"/>
    </xf>
    <xf borderId="1" fillId="5" fontId="7" numFmtId="0" xfId="0" applyAlignment="1" applyBorder="1" applyFill="1" applyFont="1">
      <alignment horizontal="center" readingOrder="0"/>
    </xf>
    <xf borderId="4" fillId="0" fontId="10" numFmtId="0" xfId="0" applyAlignment="1" applyBorder="1" applyFont="1">
      <alignment horizontal="center" readingOrder="0" vertical="center"/>
    </xf>
    <xf borderId="0" fillId="0" fontId="11" numFmtId="0" xfId="0" applyAlignment="1" applyFont="1">
      <alignment readingOrder="0"/>
    </xf>
    <xf borderId="5" fillId="0" fontId="11" numFmtId="0" xfId="0" applyAlignment="1" applyBorder="1" applyFont="1">
      <alignment readingOrder="0"/>
    </xf>
    <xf borderId="6" fillId="0" fontId="10" numFmtId="0" xfId="0" applyAlignment="1" applyBorder="1" applyFont="1">
      <alignment horizontal="center" readingOrder="0" vertical="center"/>
    </xf>
    <xf borderId="7" fillId="0" fontId="11" numFmtId="0" xfId="0" applyAlignment="1" applyBorder="1" applyFont="1">
      <alignment readingOrder="0"/>
    </xf>
    <xf borderId="8" fillId="0" fontId="11" numFmtId="0" xfId="0" applyAlignment="1" applyBorder="1" applyFont="1">
      <alignment readingOrder="0"/>
    </xf>
    <xf borderId="9" fillId="0" fontId="11" numFmtId="0" xfId="0" applyAlignment="1" applyBorder="1" applyFont="1">
      <alignment readingOrder="0"/>
    </xf>
    <xf borderId="10" fillId="0" fontId="10" numFmtId="0" xfId="0" applyAlignment="1" applyBorder="1" applyFont="1">
      <alignment horizontal="center" readingOrder="0" vertical="center"/>
    </xf>
    <xf borderId="11" fillId="6" fontId="12" numFmtId="0" xfId="0" applyAlignment="1" applyBorder="1" applyFill="1" applyFont="1">
      <alignment vertical="bottom"/>
    </xf>
    <xf borderId="11" fillId="6" fontId="13" numFmtId="0" xfId="0" applyAlignment="1" applyBorder="1" applyFont="1">
      <alignment vertical="bottom"/>
    </xf>
    <xf borderId="11" fillId="6" fontId="13" numFmtId="0" xfId="0" applyAlignment="1" applyBorder="1" applyFont="1">
      <alignment readingOrder="0" vertical="bottom"/>
    </xf>
    <xf borderId="12" fillId="6" fontId="13" numFmtId="0" xfId="0" applyAlignment="1" applyBorder="1" applyFont="1">
      <alignment readingOrder="0" vertical="bottom"/>
    </xf>
    <xf borderId="0" fillId="6" fontId="12" numFmtId="0" xfId="0" applyAlignment="1" applyFont="1">
      <alignment vertical="bottom"/>
    </xf>
    <xf borderId="0" fillId="6" fontId="13" numFmtId="0" xfId="0" applyAlignment="1" applyFont="1">
      <alignment readingOrder="0" vertical="bottom"/>
    </xf>
    <xf borderId="5" fillId="6" fontId="13" numFmtId="0" xfId="0" applyAlignment="1" applyBorder="1" applyFont="1">
      <alignment readingOrder="0" vertical="bottom"/>
    </xf>
    <xf borderId="4" fillId="0" fontId="8" numFmtId="0" xfId="0" applyBorder="1" applyFont="1"/>
    <xf borderId="0" fillId="7" fontId="12" numFmtId="0" xfId="0" applyAlignment="1" applyFill="1" applyFont="1">
      <alignment vertical="bottom"/>
    </xf>
    <xf borderId="0" fillId="7" fontId="13" numFmtId="0" xfId="0" applyAlignment="1" applyFont="1">
      <alignment readingOrder="0" vertical="bottom"/>
    </xf>
    <xf borderId="5" fillId="7" fontId="13" numFmtId="0" xfId="0" applyAlignment="1" applyBorder="1" applyFont="1">
      <alignment readingOrder="0" vertical="bottom"/>
    </xf>
    <xf borderId="0" fillId="8" fontId="11" numFmtId="0" xfId="0" applyAlignment="1" applyFill="1" applyFont="1">
      <alignment readingOrder="0"/>
    </xf>
    <xf borderId="0" fillId="8" fontId="6" numFmtId="0" xfId="0" applyAlignment="1" applyFont="1">
      <alignment readingOrder="0"/>
    </xf>
    <xf borderId="0" fillId="8" fontId="13" numFmtId="0" xfId="0" applyAlignment="1" applyFont="1">
      <alignment readingOrder="0" vertical="bottom"/>
    </xf>
    <xf borderId="5" fillId="8" fontId="13" numFmtId="0" xfId="0" applyAlignment="1" applyBorder="1" applyFont="1">
      <alignment readingOrder="0" vertical="bottom"/>
    </xf>
    <xf borderId="0" fillId="7" fontId="6" numFmtId="0" xfId="0" applyAlignment="1" applyFont="1">
      <alignment readingOrder="0"/>
    </xf>
    <xf borderId="0" fillId="4" fontId="12" numFmtId="0" xfId="0" applyAlignment="1" applyFont="1">
      <alignment vertical="bottom"/>
    </xf>
    <xf borderId="0" fillId="4" fontId="13" numFmtId="0" xfId="0" applyAlignment="1" applyFont="1">
      <alignment readingOrder="0" vertical="bottom"/>
    </xf>
    <xf borderId="5" fillId="4" fontId="13" numFmtId="0" xfId="0" applyAlignment="1" applyBorder="1" applyFont="1">
      <alignment readingOrder="0" vertical="bottom"/>
    </xf>
    <xf borderId="0" fillId="4" fontId="13" numFmtId="0" xfId="0" applyAlignment="1" applyFont="1">
      <alignment horizontal="right" readingOrder="0" vertical="bottom"/>
    </xf>
    <xf borderId="0" fillId="9" fontId="12" numFmtId="0" xfId="0" applyAlignment="1" applyFill="1" applyFont="1">
      <alignment readingOrder="0" vertical="bottom"/>
    </xf>
    <xf borderId="0" fillId="9" fontId="13" numFmtId="0" xfId="0" applyAlignment="1" applyFont="1">
      <alignment readingOrder="0" vertical="bottom"/>
    </xf>
    <xf borderId="0" fillId="9" fontId="13" numFmtId="11" xfId="0" applyAlignment="1" applyFont="1" applyNumberFormat="1">
      <alignment horizontal="right" vertical="bottom"/>
    </xf>
    <xf borderId="5" fillId="9" fontId="13" numFmtId="0" xfId="0" applyAlignment="1" applyBorder="1" applyFont="1">
      <alignment vertical="bottom"/>
    </xf>
    <xf borderId="0" fillId="0" fontId="13" numFmtId="0" xfId="0" applyAlignment="1" applyFont="1">
      <alignment vertical="bottom"/>
    </xf>
    <xf borderId="0" fillId="9" fontId="13" numFmtId="11" xfId="0" applyAlignment="1" applyFont="1" applyNumberFormat="1">
      <alignment horizontal="right" readingOrder="0" vertical="bottom"/>
    </xf>
    <xf borderId="5" fillId="9" fontId="13" numFmtId="0" xfId="0" applyAlignment="1" applyBorder="1" applyFont="1">
      <alignment readingOrder="0" vertical="bottom"/>
    </xf>
    <xf borderId="0" fillId="10" fontId="12" numFmtId="0" xfId="0" applyAlignment="1" applyFill="1" applyFont="1">
      <alignment vertical="bottom"/>
    </xf>
    <xf borderId="0" fillId="10" fontId="13" numFmtId="0" xfId="0" applyAlignment="1" applyFont="1">
      <alignment vertical="bottom"/>
    </xf>
    <xf borderId="0" fillId="10" fontId="13" numFmtId="11" xfId="0" applyAlignment="1" applyFont="1" applyNumberFormat="1">
      <alignment horizontal="right" vertical="bottom"/>
    </xf>
    <xf borderId="5" fillId="10" fontId="13" numFmtId="0" xfId="0" applyAlignment="1" applyBorder="1" applyFont="1">
      <alignment vertical="bottom"/>
    </xf>
    <xf borderId="0" fillId="10" fontId="13" numFmtId="0" xfId="0" applyAlignment="1" applyFont="1">
      <alignment readingOrder="0" vertical="bottom"/>
    </xf>
    <xf borderId="0" fillId="10" fontId="13" numFmtId="11" xfId="0" applyAlignment="1" applyFont="1" applyNumberFormat="1">
      <alignment horizontal="right" readingOrder="0" vertical="bottom"/>
    </xf>
    <xf borderId="5" fillId="10" fontId="13" numFmtId="0" xfId="0" applyAlignment="1" applyBorder="1" applyFont="1">
      <alignment readingOrder="0" vertical="bottom"/>
    </xf>
    <xf borderId="0" fillId="9" fontId="6" numFmtId="0" xfId="0" applyAlignment="1" applyFont="1">
      <alignment readingOrder="0"/>
    </xf>
    <xf borderId="0" fillId="9" fontId="6" numFmtId="0" xfId="0" applyAlignment="1" applyFont="1">
      <alignment horizontal="right" readingOrder="0"/>
    </xf>
    <xf borderId="5" fillId="9" fontId="6" numFmtId="0" xfId="0" applyAlignment="1" applyBorder="1" applyFont="1">
      <alignment readingOrder="0"/>
    </xf>
    <xf borderId="0" fillId="0" fontId="13" numFmtId="0" xfId="0" applyAlignment="1" applyFont="1">
      <alignment readingOrder="0" vertical="bottom"/>
    </xf>
    <xf borderId="0" fillId="11" fontId="6" numFmtId="0" xfId="0" applyFill="1" applyFont="1"/>
    <xf borderId="0" fillId="11" fontId="13" numFmtId="10" xfId="0" applyAlignment="1" applyFont="1" applyNumberFormat="1">
      <alignment horizontal="right" vertical="bottom"/>
    </xf>
    <xf borderId="5" fillId="11" fontId="13" numFmtId="0" xfId="0" applyAlignment="1" applyBorder="1" applyFont="1">
      <alignment vertical="bottom"/>
    </xf>
    <xf borderId="0" fillId="0" fontId="13" numFmtId="0" xfId="0" applyAlignment="1" applyFont="1">
      <alignment horizontal="center" vertical="bottom"/>
    </xf>
    <xf borderId="0" fillId="11" fontId="13" numFmtId="10" xfId="0" applyAlignment="1" applyFont="1" applyNumberFormat="1">
      <alignment horizontal="right" readingOrder="0" vertical="bottom"/>
    </xf>
    <xf borderId="0" fillId="11" fontId="13" numFmtId="2" xfId="0" applyAlignment="1" applyFont="1" applyNumberFormat="1">
      <alignment horizontal="right" vertical="bottom"/>
    </xf>
    <xf borderId="5" fillId="11" fontId="13" numFmtId="0" xfId="0" applyAlignment="1" applyBorder="1" applyFont="1">
      <alignment readingOrder="0" vertical="bottom"/>
    </xf>
    <xf borderId="0" fillId="11" fontId="14" numFmtId="2" xfId="0" applyAlignment="1" applyFont="1" applyNumberFormat="1">
      <alignment horizontal="right" vertical="bottom"/>
    </xf>
    <xf borderId="0" fillId="11" fontId="13" numFmtId="11" xfId="0" applyAlignment="1" applyFont="1" applyNumberFormat="1">
      <alignment horizontal="right" vertical="bottom"/>
    </xf>
    <xf borderId="6" fillId="0" fontId="8" numFmtId="0" xfId="0" applyBorder="1" applyFont="1"/>
    <xf borderId="7" fillId="0" fontId="13" numFmtId="0" xfId="0" applyAlignment="1" applyBorder="1" applyFont="1">
      <alignment vertical="bottom"/>
    </xf>
    <xf borderId="7" fillId="11" fontId="6" numFmtId="0" xfId="0" applyBorder="1" applyFont="1"/>
    <xf borderId="7" fillId="11" fontId="13" numFmtId="11" xfId="0" applyAlignment="1" applyBorder="1" applyFont="1" applyNumberFormat="1">
      <alignment horizontal="right" vertical="bottom"/>
    </xf>
    <xf borderId="8" fillId="11" fontId="13" numFmtId="0" xfId="0" applyAlignment="1" applyBorder="1" applyFont="1">
      <alignment vertical="bottom"/>
    </xf>
    <xf borderId="13" fillId="0" fontId="8" numFmtId="0" xfId="0" applyBorder="1" applyFont="1"/>
    <xf borderId="14" fillId="0" fontId="13" numFmtId="0" xfId="0" applyAlignment="1" applyBorder="1" applyFont="1">
      <alignment vertical="bottom"/>
    </xf>
    <xf borderId="14" fillId="11" fontId="6" numFmtId="0" xfId="0" applyBorder="1" applyFont="1"/>
    <xf borderId="14" fillId="11" fontId="13" numFmtId="11" xfId="0" applyAlignment="1" applyBorder="1" applyFont="1" applyNumberFormat="1">
      <alignment horizontal="right" vertical="bottom"/>
    </xf>
    <xf borderId="15" fillId="11" fontId="13" numFmtId="0" xfId="0" applyAlignment="1" applyBorder="1" applyFont="1">
      <alignment vertical="bottom"/>
    </xf>
    <xf borderId="0" fillId="11" fontId="14" numFmtId="2" xfId="0" applyAlignment="1" applyFont="1" applyNumberFormat="1">
      <alignment horizontal="right" readingOrder="0" vertical="bottom"/>
    </xf>
    <xf borderId="0" fillId="6" fontId="13" numFmtId="0" xfId="0" applyAlignment="1" applyFont="1">
      <alignment vertical="bottom"/>
    </xf>
    <xf borderId="16" fillId="0" fontId="10" numFmtId="0" xfId="0" applyAlignment="1" applyBorder="1" applyFont="1">
      <alignment horizontal="center" readingOrder="0" vertical="center"/>
    </xf>
    <xf borderId="0" fillId="7" fontId="13" numFmtId="0" xfId="0" applyAlignment="1" applyFont="1">
      <alignment vertical="bottom"/>
    </xf>
    <xf borderId="5" fillId="7" fontId="13" numFmtId="0" xfId="0" applyAlignment="1" applyBorder="1" applyFont="1">
      <alignment vertical="bottom"/>
    </xf>
    <xf borderId="0" fillId="9" fontId="6" numFmtId="0" xfId="0" applyFont="1"/>
    <xf borderId="5" fillId="9" fontId="6" numFmtId="0" xfId="0" applyBorder="1" applyFont="1"/>
    <xf borderId="0" fillId="0" fontId="13" numFmtId="10" xfId="0" applyAlignment="1" applyFont="1" applyNumberFormat="1">
      <alignment horizontal="right" vertical="bottom"/>
    </xf>
    <xf borderId="0" fillId="9" fontId="11" numFmtId="0" xfId="0" applyAlignment="1" applyFont="1">
      <alignment readingOrder="0"/>
    </xf>
    <xf borderId="0" fillId="11" fontId="13" numFmtId="2" xfId="0" applyAlignment="1" applyFont="1" applyNumberFormat="1">
      <alignment horizontal="right" readingOrder="0" vertical="bottom"/>
    </xf>
    <xf borderId="0" fillId="0" fontId="10" numFmtId="0" xfId="0" applyAlignment="1" applyFont="1">
      <alignment horizontal="center" readingOrder="0" vertical="center"/>
    </xf>
    <xf borderId="0" fillId="0" fontId="12" numFmtId="0" xfId="0" applyAlignment="1" applyFont="1">
      <alignment vertical="bottom"/>
    </xf>
    <xf borderId="0" fillId="0" fontId="13" numFmtId="0" xfId="0" applyAlignment="1" applyFont="1">
      <alignment shrinkToFit="0" vertical="bottom" wrapText="0"/>
    </xf>
    <xf borderId="0" fillId="0" fontId="13" numFmtId="2" xfId="0" applyAlignment="1" applyFont="1" applyNumberFormat="1">
      <alignment horizontal="right" vertical="bottom"/>
    </xf>
    <xf borderId="0" fillId="0" fontId="7" numFmtId="0" xfId="0" applyAlignment="1" applyFont="1">
      <alignment readingOrder="0"/>
    </xf>
    <xf borderId="0" fillId="0" fontId="6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1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16" numFmtId="0" xfId="0" applyAlignment="1" applyFont="1">
      <alignment readingOrder="0"/>
    </xf>
    <xf borderId="17" fillId="0" fontId="7" numFmtId="0" xfId="0" applyAlignment="1" applyBorder="1" applyFont="1">
      <alignment horizontal="center" readingOrder="0" vertical="center"/>
    </xf>
    <xf borderId="1" fillId="2" fontId="7" numFmtId="0" xfId="0" applyAlignment="1" applyBorder="1" applyFont="1">
      <alignment horizontal="center" readingOrder="0" vertical="center"/>
    </xf>
    <xf borderId="0" fillId="0" fontId="9" numFmtId="0" xfId="0" applyAlignment="1" applyFont="1">
      <alignment vertical="center"/>
    </xf>
    <xf borderId="1" fillId="3" fontId="7" numFmtId="0" xfId="0" applyAlignment="1" applyBorder="1" applyFont="1">
      <alignment horizontal="center" readingOrder="0" vertical="center"/>
    </xf>
    <xf borderId="1" fillId="4" fontId="7" numFmtId="0" xfId="0" applyAlignment="1" applyBorder="1" applyFont="1">
      <alignment horizontal="center" readingOrder="0" vertical="center"/>
    </xf>
    <xf borderId="1" fillId="5" fontId="7" numFmtId="0" xfId="0" applyAlignment="1" applyBorder="1" applyFont="1">
      <alignment horizontal="center" readingOrder="0" vertical="center"/>
    </xf>
    <xf borderId="0" fillId="0" fontId="6" numFmtId="0" xfId="0" applyAlignment="1" applyFont="1">
      <alignment readingOrder="0" vertical="center"/>
    </xf>
    <xf borderId="0" fillId="0" fontId="7" numFmtId="0" xfId="0" applyAlignment="1" applyFont="1">
      <alignment horizontal="center" readingOrder="0" vertical="center"/>
    </xf>
    <xf borderId="10" fillId="0" fontId="7" numFmtId="0" xfId="0" applyAlignment="1" applyBorder="1" applyFont="1">
      <alignment horizontal="center" readingOrder="0" vertical="center"/>
    </xf>
    <xf borderId="18" fillId="0" fontId="11" numFmtId="0" xfId="0" applyAlignment="1" applyBorder="1" applyFont="1">
      <alignment horizontal="center" readingOrder="0" vertical="center"/>
    </xf>
    <xf borderId="19" fillId="0" fontId="11" numFmtId="0" xfId="0" applyAlignment="1" applyBorder="1" applyFont="1">
      <alignment readingOrder="0" vertical="center"/>
    </xf>
    <xf borderId="20" fillId="0" fontId="11" numFmtId="0" xfId="0" applyAlignment="1" applyBorder="1" applyFont="1">
      <alignment readingOrder="0" vertical="center"/>
    </xf>
    <xf borderId="21" fillId="0" fontId="11" numFmtId="0" xfId="0" applyAlignment="1" applyBorder="1" applyFont="1">
      <alignment horizontal="center" readingOrder="0" vertical="center"/>
    </xf>
    <xf borderId="11" fillId="0" fontId="11" numFmtId="0" xfId="0" applyAlignment="1" applyBorder="1" applyFont="1">
      <alignment readingOrder="0" vertical="center"/>
    </xf>
    <xf borderId="12" fillId="0" fontId="11" numFmtId="0" xfId="0" applyAlignment="1" applyBorder="1" applyFont="1">
      <alignment readingOrder="0" vertical="center"/>
    </xf>
    <xf borderId="22" fillId="0" fontId="6" numFmtId="0" xfId="0" applyAlignment="1" applyBorder="1" applyFont="1">
      <alignment horizontal="center" readingOrder="0" vertical="center"/>
    </xf>
    <xf borderId="0" fillId="0" fontId="6" numFmtId="164" xfId="0" applyAlignment="1" applyFont="1" applyNumberFormat="1">
      <alignment readingOrder="0" vertical="center"/>
    </xf>
    <xf borderId="0" fillId="0" fontId="17" numFmtId="0" xfId="0" applyAlignment="1" applyFont="1">
      <alignment readingOrder="0" vertical="center"/>
    </xf>
    <xf borderId="5" fillId="0" fontId="6" numFmtId="0" xfId="0" applyAlignment="1" applyBorder="1" applyFont="1">
      <alignment vertical="center"/>
    </xf>
    <xf borderId="21" fillId="0" fontId="6" numFmtId="0" xfId="0" applyAlignment="1" applyBorder="1" applyFont="1">
      <alignment horizontal="center" readingOrder="0" vertical="center"/>
    </xf>
    <xf borderId="11" fillId="0" fontId="6" numFmtId="0" xfId="0" applyAlignment="1" applyBorder="1" applyFont="1">
      <alignment readingOrder="0" vertical="center"/>
    </xf>
    <xf borderId="11" fillId="0" fontId="6" numFmtId="164" xfId="0" applyAlignment="1" applyBorder="1" applyFont="1" applyNumberFormat="1">
      <alignment readingOrder="0" vertical="center"/>
    </xf>
    <xf borderId="11" fillId="0" fontId="18" numFmtId="0" xfId="0" applyAlignment="1" applyBorder="1" applyFont="1">
      <alignment readingOrder="0" vertical="center"/>
    </xf>
    <xf borderId="12" fillId="0" fontId="6" numFmtId="0" xfId="0" applyAlignment="1" applyBorder="1" applyFont="1">
      <alignment vertical="center"/>
    </xf>
    <xf borderId="5" fillId="0" fontId="6" numFmtId="0" xfId="0" applyAlignment="1" applyBorder="1" applyFont="1">
      <alignment readingOrder="0" vertical="center"/>
    </xf>
    <xf borderId="9" fillId="0" fontId="6" numFmtId="0" xfId="0" applyAlignment="1" applyBorder="1" applyFont="1">
      <alignment horizontal="center" readingOrder="0" vertical="center"/>
    </xf>
    <xf borderId="7" fillId="0" fontId="6" numFmtId="0" xfId="0" applyAlignment="1" applyBorder="1" applyFont="1">
      <alignment readingOrder="0" vertical="center"/>
    </xf>
    <xf borderId="7" fillId="0" fontId="6" numFmtId="164" xfId="0" applyAlignment="1" applyBorder="1" applyFont="1" applyNumberFormat="1">
      <alignment readingOrder="0" vertical="center"/>
    </xf>
    <xf borderId="8" fillId="0" fontId="6" numFmtId="0" xfId="0" applyAlignment="1" applyBorder="1" applyFont="1">
      <alignment vertical="center"/>
    </xf>
    <xf borderId="0" fillId="0" fontId="6" numFmtId="0" xfId="0" applyAlignment="1" applyFont="1">
      <alignment horizontal="center" vertical="center"/>
    </xf>
    <xf borderId="7" fillId="0" fontId="6" numFmtId="0" xfId="0" applyAlignment="1" applyBorder="1" applyFont="1">
      <alignment vertical="center"/>
    </xf>
    <xf borderId="0" fillId="0" fontId="6" numFmtId="1" xfId="0" applyAlignment="1" applyFont="1" applyNumberFormat="1">
      <alignment readingOrder="0" vertical="center"/>
    </xf>
    <xf borderId="11" fillId="0" fontId="6" numFmtId="0" xfId="0" applyAlignment="1" applyBorder="1" applyFont="1">
      <alignment vertical="center"/>
    </xf>
    <xf borderId="12" fillId="0" fontId="6" numFmtId="0" xfId="0" applyAlignment="1" applyBorder="1" applyFont="1">
      <alignment readingOrder="0" vertical="center"/>
    </xf>
    <xf borderId="8" fillId="0" fontId="6" numFmtId="0" xfId="0" applyAlignment="1" applyBorder="1" applyFont="1">
      <alignment readingOrder="0" vertical="center"/>
    </xf>
    <xf borderId="0" fillId="0" fontId="19" numFmtId="0" xfId="0" applyFont="1"/>
    <xf borderId="0" fillId="0" fontId="20" numFmtId="0" xfId="0" applyAlignment="1" applyFont="1">
      <alignment readingOrder="0"/>
    </xf>
    <xf borderId="17" fillId="0" fontId="10" numFmtId="0" xfId="0" applyAlignment="1" applyBorder="1" applyFont="1">
      <alignment horizontal="center" readingOrder="0"/>
    </xf>
    <xf borderId="0" fillId="0" fontId="10" numFmtId="0" xfId="0" applyAlignment="1" applyFont="1">
      <alignment horizontal="center" readingOrder="0"/>
    </xf>
    <xf borderId="18" fillId="0" fontId="11" numFmtId="0" xfId="0" applyAlignment="1" applyBorder="1" applyFont="1">
      <alignment readingOrder="0"/>
    </xf>
    <xf borderId="19" fillId="0" fontId="11" numFmtId="0" xfId="0" applyAlignment="1" applyBorder="1" applyFont="1">
      <alignment readingOrder="0"/>
    </xf>
    <xf borderId="20" fillId="0" fontId="11" numFmtId="0" xfId="0" applyAlignment="1" applyBorder="1" applyFont="1">
      <alignment readingOrder="0"/>
    </xf>
    <xf borderId="10" fillId="6" fontId="10" numFmtId="0" xfId="0" applyAlignment="1" applyBorder="1" applyFont="1">
      <alignment horizontal="center" readingOrder="0" vertical="center"/>
    </xf>
    <xf borderId="21" fillId="6" fontId="6" numFmtId="0" xfId="0" applyAlignment="1" applyBorder="1" applyFont="1">
      <alignment readingOrder="0"/>
    </xf>
    <xf borderId="11" fillId="6" fontId="6" numFmtId="0" xfId="0" applyAlignment="1" applyBorder="1" applyFont="1">
      <alignment readingOrder="0"/>
    </xf>
    <xf borderId="11" fillId="6" fontId="6" numFmtId="0" xfId="0" applyAlignment="1" applyBorder="1" applyFont="1">
      <alignment horizontal="left" readingOrder="0"/>
    </xf>
    <xf borderId="11" fillId="6" fontId="6" numFmtId="0" xfId="0" applyBorder="1" applyFont="1"/>
    <xf borderId="12" fillId="6" fontId="6" numFmtId="0" xfId="0" applyAlignment="1" applyBorder="1" applyFont="1">
      <alignment horizontal="left" readingOrder="0"/>
    </xf>
    <xf borderId="12" fillId="6" fontId="6" numFmtId="0" xfId="0" applyAlignment="1" applyBorder="1" applyFont="1">
      <alignment horizontal="left"/>
    </xf>
    <xf borderId="22" fillId="6" fontId="6" numFmtId="0" xfId="0" applyAlignment="1" applyBorder="1" applyFont="1">
      <alignment readingOrder="0"/>
    </xf>
    <xf borderId="0" fillId="6" fontId="6" numFmtId="0" xfId="0" applyAlignment="1" applyFont="1">
      <alignment readingOrder="0"/>
    </xf>
    <xf borderId="0" fillId="6" fontId="6" numFmtId="0" xfId="0" applyAlignment="1" applyFont="1">
      <alignment horizontal="left" readingOrder="0"/>
    </xf>
    <xf borderId="0" fillId="6" fontId="6" numFmtId="0" xfId="0" applyFont="1"/>
    <xf borderId="5" fillId="6" fontId="6" numFmtId="0" xfId="0" applyAlignment="1" applyBorder="1" applyFont="1">
      <alignment horizontal="left" readingOrder="0"/>
    </xf>
    <xf borderId="5" fillId="6" fontId="6" numFmtId="0" xfId="0" applyAlignment="1" applyBorder="1" applyFont="1">
      <alignment horizontal="left"/>
    </xf>
    <xf borderId="9" fillId="6" fontId="6" numFmtId="0" xfId="0" applyAlignment="1" applyBorder="1" applyFont="1">
      <alignment readingOrder="0"/>
    </xf>
    <xf borderId="7" fillId="6" fontId="6" numFmtId="0" xfId="0" applyAlignment="1" applyBorder="1" applyFont="1">
      <alignment readingOrder="0"/>
    </xf>
    <xf borderId="7" fillId="6" fontId="6" numFmtId="0" xfId="0" applyAlignment="1" applyBorder="1" applyFont="1">
      <alignment horizontal="left" readingOrder="0"/>
    </xf>
    <xf borderId="7" fillId="6" fontId="6" numFmtId="0" xfId="0" applyBorder="1" applyFont="1"/>
    <xf borderId="8" fillId="6" fontId="6" numFmtId="0" xfId="0" applyAlignment="1" applyBorder="1" applyFont="1">
      <alignment horizontal="left" readingOrder="0"/>
    </xf>
    <xf borderId="9" fillId="6" fontId="6" numFmtId="0" xfId="0" applyBorder="1" applyFont="1"/>
    <xf borderId="8" fillId="6" fontId="6" numFmtId="0" xfId="0" applyAlignment="1" applyBorder="1" applyFont="1">
      <alignment horizontal="left"/>
    </xf>
    <xf borderId="0" fillId="0" fontId="19" numFmtId="0" xfId="0" applyAlignment="1" applyFont="1">
      <alignment horizontal="center" vertical="center"/>
    </xf>
    <xf borderId="0" fillId="0" fontId="6" numFmtId="0" xfId="0" applyAlignment="1" applyFont="1">
      <alignment horizontal="left"/>
    </xf>
    <xf borderId="10" fillId="10" fontId="10" numFmtId="0" xfId="0" applyAlignment="1" applyBorder="1" applyFont="1">
      <alignment horizontal="center" readingOrder="0" vertical="center"/>
    </xf>
    <xf borderId="21" fillId="10" fontId="6" numFmtId="0" xfId="0" applyAlignment="1" applyBorder="1" applyFont="1">
      <alignment readingOrder="0"/>
    </xf>
    <xf borderId="11" fillId="10" fontId="6" numFmtId="0" xfId="0" applyAlignment="1" applyBorder="1" applyFont="1">
      <alignment readingOrder="0"/>
    </xf>
    <xf borderId="11" fillId="10" fontId="6" numFmtId="49" xfId="0" applyAlignment="1" applyBorder="1" applyFont="1" applyNumberFormat="1">
      <alignment horizontal="left" readingOrder="0"/>
    </xf>
    <xf borderId="11" fillId="10" fontId="6" numFmtId="0" xfId="0" applyBorder="1" applyFont="1"/>
    <xf borderId="12" fillId="10" fontId="6" numFmtId="0" xfId="0" applyAlignment="1" applyBorder="1" applyFont="1">
      <alignment horizontal="left"/>
    </xf>
    <xf borderId="21" fillId="10" fontId="6" numFmtId="0" xfId="0" applyBorder="1" applyFont="1"/>
    <xf borderId="11" fillId="10" fontId="6" numFmtId="49" xfId="0" applyBorder="1" applyFont="1" applyNumberFormat="1"/>
    <xf borderId="11" fillId="10" fontId="6" numFmtId="49" xfId="0" applyAlignment="1" applyBorder="1" applyFont="1" applyNumberFormat="1">
      <alignment readingOrder="0"/>
    </xf>
    <xf borderId="22" fillId="10" fontId="6" numFmtId="0" xfId="0" applyAlignment="1" applyBorder="1" applyFont="1">
      <alignment readingOrder="0"/>
    </xf>
    <xf borderId="0" fillId="10" fontId="6" numFmtId="0" xfId="0" applyAlignment="1" applyFont="1">
      <alignment readingOrder="0"/>
    </xf>
    <xf borderId="0" fillId="10" fontId="6" numFmtId="49" xfId="0" applyAlignment="1" applyFont="1" applyNumberFormat="1">
      <alignment horizontal="left" readingOrder="0"/>
    </xf>
    <xf borderId="0" fillId="10" fontId="6" numFmtId="0" xfId="0" applyFont="1"/>
    <xf borderId="5" fillId="10" fontId="6" numFmtId="0" xfId="0" applyAlignment="1" applyBorder="1" applyFont="1">
      <alignment horizontal="left"/>
    </xf>
    <xf borderId="22" fillId="10" fontId="6" numFmtId="0" xfId="0" applyBorder="1" applyFont="1"/>
    <xf borderId="0" fillId="10" fontId="6" numFmtId="49" xfId="0" applyFont="1" applyNumberFormat="1"/>
    <xf borderId="9" fillId="10" fontId="6" numFmtId="0" xfId="0" applyAlignment="1" applyBorder="1" applyFont="1">
      <alignment readingOrder="0"/>
    </xf>
    <xf borderId="7" fillId="10" fontId="6" numFmtId="0" xfId="0" applyAlignment="1" applyBorder="1" applyFont="1">
      <alignment readingOrder="0"/>
    </xf>
    <xf borderId="7" fillId="10" fontId="6" numFmtId="49" xfId="0" applyAlignment="1" applyBorder="1" applyFont="1" applyNumberFormat="1">
      <alignment horizontal="left" readingOrder="0"/>
    </xf>
    <xf borderId="7" fillId="10" fontId="6" numFmtId="0" xfId="0" applyBorder="1" applyFont="1"/>
    <xf borderId="8" fillId="10" fontId="6" numFmtId="0" xfId="0" applyAlignment="1" applyBorder="1" applyFont="1">
      <alignment horizontal="left"/>
    </xf>
    <xf borderId="9" fillId="10" fontId="6" numFmtId="0" xfId="0" applyBorder="1" applyFont="1"/>
    <xf borderId="7" fillId="10" fontId="6" numFmtId="49" xfId="0" applyBorder="1" applyFont="1" applyNumberFormat="1"/>
    <xf borderId="10" fillId="7" fontId="10" numFmtId="0" xfId="0" applyAlignment="1" applyBorder="1" applyFont="1">
      <alignment horizontal="center" readingOrder="0" vertical="center"/>
    </xf>
    <xf borderId="21" fillId="7" fontId="6" numFmtId="0" xfId="0" applyAlignment="1" applyBorder="1" applyFont="1">
      <alignment readingOrder="0"/>
    </xf>
    <xf borderId="11" fillId="7" fontId="6" numFmtId="0" xfId="0" applyAlignment="1" applyBorder="1" applyFont="1">
      <alignment readingOrder="0"/>
    </xf>
    <xf borderId="11" fillId="7" fontId="6" numFmtId="0" xfId="0" applyBorder="1" applyFont="1"/>
    <xf borderId="12" fillId="7" fontId="6" numFmtId="0" xfId="0" applyAlignment="1" applyBorder="1" applyFont="1">
      <alignment horizontal="left"/>
    </xf>
    <xf borderId="11" fillId="7" fontId="6" numFmtId="0" xfId="0" applyAlignment="1" applyBorder="1" applyFont="1">
      <alignment horizontal="left" readingOrder="0"/>
    </xf>
    <xf borderId="22" fillId="7" fontId="6" numFmtId="0" xfId="0" applyAlignment="1" applyBorder="1" applyFont="1">
      <alignment readingOrder="0"/>
    </xf>
    <xf borderId="0" fillId="7" fontId="6" numFmtId="0" xfId="0" applyFont="1"/>
    <xf borderId="5" fillId="7" fontId="6" numFmtId="0" xfId="0" applyAlignment="1" applyBorder="1" applyFont="1">
      <alignment horizontal="left"/>
    </xf>
    <xf borderId="0" fillId="7" fontId="6" numFmtId="0" xfId="0" applyAlignment="1" applyFont="1">
      <alignment horizontal="left" readingOrder="0"/>
    </xf>
    <xf borderId="22" fillId="7" fontId="6" numFmtId="0" xfId="0" applyBorder="1" applyFont="1"/>
    <xf borderId="5" fillId="7" fontId="6" numFmtId="0" xfId="0" applyAlignment="1" applyBorder="1" applyFont="1">
      <alignment horizontal="left" readingOrder="0"/>
    </xf>
    <xf borderId="0" fillId="7" fontId="6" numFmtId="0" xfId="0" applyAlignment="1" applyFont="1">
      <alignment horizontal="left"/>
    </xf>
    <xf borderId="9" fillId="7" fontId="6" numFmtId="0" xfId="0" applyAlignment="1" applyBorder="1" applyFont="1">
      <alignment readingOrder="0"/>
    </xf>
    <xf borderId="7" fillId="7" fontId="6" numFmtId="0" xfId="0" applyAlignment="1" applyBorder="1" applyFont="1">
      <alignment readingOrder="0"/>
    </xf>
    <xf borderId="7" fillId="7" fontId="6" numFmtId="0" xfId="0" applyBorder="1" applyFont="1"/>
    <xf borderId="8" fillId="7" fontId="6" numFmtId="0" xfId="0" applyAlignment="1" applyBorder="1" applyFont="1">
      <alignment horizontal="left"/>
    </xf>
    <xf borderId="9" fillId="7" fontId="6" numFmtId="0" xfId="0" applyBorder="1" applyFont="1"/>
    <xf borderId="7" fillId="7" fontId="6" numFmtId="0" xfId="0" applyAlignment="1" applyBorder="1" applyFont="1">
      <alignment horizontal="left"/>
    </xf>
    <xf borderId="10" fillId="4" fontId="10" numFmtId="0" xfId="0" applyAlignment="1" applyBorder="1" applyFont="1">
      <alignment horizontal="center" readingOrder="0" vertical="center"/>
    </xf>
    <xf borderId="21" fillId="4" fontId="6" numFmtId="0" xfId="0" applyAlignment="1" applyBorder="1" applyFont="1">
      <alignment readingOrder="0"/>
    </xf>
    <xf borderId="11" fillId="4" fontId="6" numFmtId="0" xfId="0" applyAlignment="1" applyBorder="1" applyFont="1">
      <alignment readingOrder="0"/>
    </xf>
    <xf borderId="11" fillId="4" fontId="6" numFmtId="0" xfId="0" applyBorder="1" applyFont="1"/>
    <xf borderId="12" fillId="4" fontId="6" numFmtId="0" xfId="0" applyAlignment="1" applyBorder="1" applyFont="1">
      <alignment horizontal="left"/>
    </xf>
    <xf borderId="11" fillId="4" fontId="21" numFmtId="0" xfId="0" applyAlignment="1" applyBorder="1" applyFont="1">
      <alignment horizontal="left" readingOrder="0"/>
    </xf>
    <xf borderId="22" fillId="4" fontId="6" numFmtId="0" xfId="0" applyAlignment="1" applyBorder="1" applyFont="1">
      <alignment readingOrder="0"/>
    </xf>
    <xf borderId="0" fillId="4" fontId="6" numFmtId="0" xfId="0" applyAlignment="1" applyFont="1">
      <alignment readingOrder="0"/>
    </xf>
    <xf borderId="0" fillId="4" fontId="6" numFmtId="0" xfId="0" applyFont="1"/>
    <xf borderId="5" fillId="4" fontId="6" numFmtId="0" xfId="0" applyAlignment="1" applyBorder="1" applyFont="1">
      <alignment horizontal="left"/>
    </xf>
    <xf borderId="5" fillId="4" fontId="6" numFmtId="0" xfId="0" applyAlignment="1" applyBorder="1" applyFont="1">
      <alignment horizontal="left" readingOrder="0"/>
    </xf>
    <xf borderId="22" fillId="4" fontId="6" numFmtId="0" xfId="0" applyBorder="1" applyFont="1"/>
    <xf borderId="9" fillId="4" fontId="6" numFmtId="0" xfId="0" applyAlignment="1" applyBorder="1" applyFont="1">
      <alignment readingOrder="0"/>
    </xf>
    <xf borderId="7" fillId="4" fontId="6" numFmtId="0" xfId="0" applyAlignment="1" applyBorder="1" applyFont="1">
      <alignment readingOrder="0"/>
    </xf>
    <xf borderId="7" fillId="4" fontId="6" numFmtId="0" xfId="0" applyBorder="1" applyFont="1"/>
    <xf borderId="8" fillId="4" fontId="6" numFmtId="0" xfId="0" applyAlignment="1" applyBorder="1" applyFont="1">
      <alignment horizontal="left"/>
    </xf>
    <xf borderId="9" fillId="4" fontId="6" numFmtId="0" xfId="0" applyBorder="1" applyFont="1"/>
    <xf borderId="0" fillId="0" fontId="19" numFmtId="0" xfId="0" applyAlignment="1" applyFont="1">
      <alignment horizontal="center"/>
    </xf>
    <xf borderId="10" fillId="8" fontId="10" numFmtId="0" xfId="0" applyAlignment="1" applyBorder="1" applyFont="1">
      <alignment horizontal="center" readingOrder="0" vertical="center"/>
    </xf>
    <xf borderId="21" fillId="8" fontId="6" numFmtId="0" xfId="0" applyBorder="1" applyFont="1"/>
    <xf borderId="11" fillId="8" fontId="6" numFmtId="0" xfId="0" applyBorder="1" applyFont="1"/>
    <xf borderId="12" fillId="8" fontId="6" numFmtId="0" xfId="0" applyAlignment="1" applyBorder="1" applyFont="1">
      <alignment horizontal="left"/>
    </xf>
    <xf borderId="21" fillId="8" fontId="6" numFmtId="0" xfId="0" applyAlignment="1" applyBorder="1" applyFont="1">
      <alignment readingOrder="0"/>
    </xf>
    <xf borderId="11" fillId="8" fontId="6" numFmtId="0" xfId="0" applyAlignment="1" applyBorder="1" applyFont="1">
      <alignment readingOrder="0"/>
    </xf>
    <xf borderId="22" fillId="8" fontId="6" numFmtId="0" xfId="0" applyBorder="1" applyFont="1"/>
    <xf borderId="0" fillId="8" fontId="6" numFmtId="0" xfId="0" applyFont="1"/>
    <xf borderId="5" fillId="8" fontId="6" numFmtId="0" xfId="0" applyAlignment="1" applyBorder="1" applyFont="1">
      <alignment horizontal="left"/>
    </xf>
    <xf borderId="22" fillId="8" fontId="6" numFmtId="0" xfId="0" applyAlignment="1" applyBorder="1" applyFont="1">
      <alignment readingOrder="0"/>
    </xf>
    <xf borderId="9" fillId="8" fontId="6" numFmtId="0" xfId="0" applyBorder="1" applyFont="1"/>
    <xf borderId="7" fillId="8" fontId="6" numFmtId="0" xfId="0" applyBorder="1" applyFont="1"/>
    <xf borderId="8" fillId="8" fontId="6" numFmtId="0" xfId="0" applyAlignment="1" applyBorder="1" applyFont="1">
      <alignment horizontal="left"/>
    </xf>
    <xf borderId="9" fillId="8" fontId="6" numFmtId="0" xfId="0" applyAlignment="1" applyBorder="1" applyFont="1">
      <alignment readingOrder="0"/>
    </xf>
    <xf borderId="7" fillId="8" fontId="6" numFmtId="0" xfId="0" applyAlignment="1" applyBorder="1" applyFont="1">
      <alignment readingOrder="0"/>
    </xf>
    <xf borderId="10" fillId="9" fontId="10" numFmtId="0" xfId="0" applyAlignment="1" applyBorder="1" applyFont="1">
      <alignment horizontal="center" readingOrder="0" vertical="center"/>
    </xf>
    <xf borderId="21" fillId="9" fontId="6" numFmtId="0" xfId="0" applyAlignment="1" applyBorder="1" applyFont="1">
      <alignment readingOrder="0"/>
    </xf>
    <xf borderId="11" fillId="9" fontId="6" numFmtId="0" xfId="0" applyAlignment="1" applyBorder="1" applyFont="1">
      <alignment readingOrder="0"/>
    </xf>
    <xf borderId="11" fillId="9" fontId="6" numFmtId="0" xfId="0" applyBorder="1" applyFont="1"/>
    <xf borderId="12" fillId="9" fontId="6" numFmtId="0" xfId="0" applyAlignment="1" applyBorder="1" applyFont="1">
      <alignment horizontal="left"/>
    </xf>
    <xf borderId="22" fillId="9" fontId="6" numFmtId="0" xfId="0" applyAlignment="1" applyBorder="1" applyFont="1">
      <alignment readingOrder="0"/>
    </xf>
    <xf borderId="5" fillId="9" fontId="6" numFmtId="0" xfId="0" applyAlignment="1" applyBorder="1" applyFont="1">
      <alignment horizontal="left"/>
    </xf>
    <xf borderId="0" fillId="9" fontId="6" numFmtId="0" xfId="0" applyAlignment="1" applyFont="1">
      <alignment horizontal="left" readingOrder="0"/>
    </xf>
    <xf borderId="9" fillId="9" fontId="6" numFmtId="0" xfId="0" applyBorder="1" applyFont="1"/>
    <xf borderId="7" fillId="9" fontId="6" numFmtId="0" xfId="0" applyBorder="1" applyFont="1"/>
    <xf borderId="8" fillId="9" fontId="6" numFmtId="0" xfId="0" applyAlignment="1" applyBorder="1" applyFont="1">
      <alignment horizontal="left"/>
    </xf>
    <xf borderId="9" fillId="9" fontId="6" numFmtId="0" xfId="0" applyAlignment="1" applyBorder="1" applyFont="1">
      <alignment readingOrder="0"/>
    </xf>
    <xf borderId="7" fillId="9" fontId="6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dcc.ligo.org/LIGO-E2300382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cc.ligo.org/LIGO-G2202045" TargetMode="External"/><Relationship Id="rId2" Type="http://schemas.openxmlformats.org/officeDocument/2006/relationships/hyperlink" Target="https://dcc.ligo.org/LIGO-D1700448" TargetMode="External"/><Relationship Id="rId3" Type="http://schemas.openxmlformats.org/officeDocument/2006/relationships/hyperlink" Target="https://dcc.ligo.org/LIGO-D2300014" TargetMode="External"/><Relationship Id="rId4" Type="http://schemas.openxmlformats.org/officeDocument/2006/relationships/hyperlink" Target="https://dcc.ligo.org/LIGO-D2300014" TargetMode="External"/><Relationship Id="rId5" Type="http://schemas.openxmlformats.org/officeDocument/2006/relationships/hyperlink" Target="https://dcc.ligo.org/LIGO-D2300014" TargetMode="External"/><Relationship Id="rId6" Type="http://schemas.openxmlformats.org/officeDocument/2006/relationships/hyperlink" Target="https://dcc.ligo.org/LIGO-D2300014" TargetMode="External"/><Relationship Id="rId7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6.38"/>
    <col customWidth="1" min="3" max="3" width="15.13"/>
    <col customWidth="1" min="4" max="4" width="25.13"/>
    <col customWidth="1" min="7" max="7" width="6.38"/>
    <col customWidth="1" min="9" max="9" width="15.13"/>
    <col customWidth="1" min="10" max="10" width="25.13"/>
    <col customWidth="1" min="13" max="13" width="6.38"/>
    <col customWidth="1" min="15" max="15" width="15.13"/>
    <col customWidth="1" min="16" max="16" width="25.13"/>
    <col customWidth="1" min="19" max="19" width="6.38"/>
    <col customWidth="1" min="21" max="21" width="15.13"/>
  </cols>
  <sheetData>
    <row r="1">
      <c r="A1" s="1" t="s">
        <v>0</v>
      </c>
    </row>
    <row r="3">
      <c r="B3" s="2" t="s">
        <v>1</v>
      </c>
      <c r="J3" s="3"/>
    </row>
    <row r="4">
      <c r="B4" s="4" t="s">
        <v>2</v>
      </c>
      <c r="J4" s="5" t="s">
        <v>3</v>
      </c>
      <c r="K4" s="6">
        <v>0.76</v>
      </c>
      <c r="Q4" s="7" t="s">
        <v>4</v>
      </c>
    </row>
    <row r="7">
      <c r="A7" s="8"/>
      <c r="B7" s="9" t="s">
        <v>5</v>
      </c>
      <c r="C7" s="10"/>
      <c r="D7" s="10"/>
      <c r="E7" s="10"/>
      <c r="F7" s="11"/>
      <c r="G7" s="12"/>
      <c r="H7" s="13" t="s">
        <v>6</v>
      </c>
      <c r="I7" s="10"/>
      <c r="J7" s="10"/>
      <c r="K7" s="10"/>
      <c r="L7" s="11"/>
      <c r="M7" s="12"/>
      <c r="N7" s="14" t="s">
        <v>7</v>
      </c>
      <c r="O7" s="10"/>
      <c r="P7" s="10"/>
      <c r="Q7" s="10"/>
      <c r="R7" s="11"/>
      <c r="S7" s="12"/>
      <c r="T7" s="15" t="s">
        <v>8</v>
      </c>
      <c r="U7" s="10"/>
      <c r="V7" s="10"/>
      <c r="W7" s="10"/>
      <c r="X7" s="11"/>
      <c r="Y7" s="12"/>
      <c r="Z7" s="12"/>
      <c r="AA7" s="12"/>
    </row>
    <row r="8">
      <c r="B8" s="16" t="s">
        <v>9</v>
      </c>
      <c r="C8" s="17" t="s">
        <v>10</v>
      </c>
      <c r="D8" s="17" t="s">
        <v>11</v>
      </c>
      <c r="E8" s="17" t="s">
        <v>12</v>
      </c>
      <c r="F8" s="18" t="s">
        <v>13</v>
      </c>
      <c r="H8" s="19" t="s">
        <v>9</v>
      </c>
      <c r="I8" s="20" t="s">
        <v>10</v>
      </c>
      <c r="J8" s="20" t="s">
        <v>11</v>
      </c>
      <c r="K8" s="20" t="s">
        <v>12</v>
      </c>
      <c r="L8" s="21" t="s">
        <v>13</v>
      </c>
      <c r="N8" s="19" t="s">
        <v>9</v>
      </c>
      <c r="O8" s="22" t="s">
        <v>10</v>
      </c>
      <c r="P8" s="20" t="s">
        <v>11</v>
      </c>
      <c r="Q8" s="20" t="s">
        <v>12</v>
      </c>
      <c r="R8" s="21" t="s">
        <v>13</v>
      </c>
      <c r="T8" s="19" t="s">
        <v>9</v>
      </c>
      <c r="U8" s="20" t="s">
        <v>10</v>
      </c>
      <c r="V8" s="20" t="s">
        <v>11</v>
      </c>
      <c r="W8" s="20" t="s">
        <v>12</v>
      </c>
      <c r="X8" s="21" t="s">
        <v>13</v>
      </c>
    </row>
    <row r="9">
      <c r="B9" s="23" t="s">
        <v>14</v>
      </c>
      <c r="C9" s="24" t="s">
        <v>15</v>
      </c>
      <c r="D9" s="25" t="s">
        <v>16</v>
      </c>
      <c r="E9" s="26">
        <v>200.0</v>
      </c>
      <c r="F9" s="27" t="s">
        <v>17</v>
      </c>
      <c r="H9" s="23" t="s">
        <v>14</v>
      </c>
      <c r="I9" s="24" t="s">
        <v>15</v>
      </c>
      <c r="J9" s="26" t="s">
        <v>18</v>
      </c>
      <c r="K9" s="26">
        <v>200.0</v>
      </c>
      <c r="L9" s="27" t="s">
        <v>17</v>
      </c>
      <c r="N9" s="23" t="s">
        <v>14</v>
      </c>
      <c r="O9" s="28" t="s">
        <v>15</v>
      </c>
      <c r="P9" s="29" t="s">
        <v>19</v>
      </c>
      <c r="Q9" s="29">
        <v>100.0</v>
      </c>
      <c r="R9" s="30" t="s">
        <v>17</v>
      </c>
      <c r="T9" s="23" t="s">
        <v>20</v>
      </c>
      <c r="U9" s="28" t="s">
        <v>15</v>
      </c>
      <c r="V9" s="29" t="s">
        <v>21</v>
      </c>
      <c r="W9" s="29">
        <v>200.0</v>
      </c>
      <c r="X9" s="30" t="s">
        <v>17</v>
      </c>
    </row>
    <row r="10">
      <c r="B10" s="31"/>
      <c r="C10" s="32" t="s">
        <v>22</v>
      </c>
      <c r="D10" s="33" t="s">
        <v>23</v>
      </c>
      <c r="E10" s="33">
        <v>67.0</v>
      </c>
      <c r="F10" s="34" t="s">
        <v>24</v>
      </c>
      <c r="H10" s="31"/>
      <c r="I10" s="32" t="s">
        <v>22</v>
      </c>
      <c r="J10" s="33" t="s">
        <v>25</v>
      </c>
      <c r="K10" s="33">
        <v>300.0</v>
      </c>
      <c r="L10" s="34" t="s">
        <v>24</v>
      </c>
      <c r="N10" s="31"/>
      <c r="O10" s="35" t="s">
        <v>26</v>
      </c>
      <c r="P10" s="36" t="s">
        <v>27</v>
      </c>
      <c r="Q10" s="37">
        <v>8.0</v>
      </c>
      <c r="R10" s="38" t="s">
        <v>28</v>
      </c>
      <c r="T10" s="31"/>
      <c r="U10" s="32" t="s">
        <v>22</v>
      </c>
      <c r="V10" s="33" t="s">
        <v>29</v>
      </c>
      <c r="W10" s="33">
        <v>250.0</v>
      </c>
      <c r="X10" s="34" t="s">
        <v>28</v>
      </c>
    </row>
    <row r="11">
      <c r="B11" s="31"/>
      <c r="C11" s="32" t="s">
        <v>30</v>
      </c>
      <c r="D11" s="33" t="s">
        <v>23</v>
      </c>
      <c r="E11" s="33">
        <v>67.0</v>
      </c>
      <c r="F11" s="34" t="s">
        <v>24</v>
      </c>
      <c r="H11" s="31"/>
      <c r="I11" s="32" t="s">
        <v>30</v>
      </c>
      <c r="J11" s="33" t="s">
        <v>31</v>
      </c>
      <c r="K11" s="33">
        <v>67.0</v>
      </c>
      <c r="L11" s="34" t="s">
        <v>24</v>
      </c>
      <c r="N11" s="31"/>
      <c r="O11" s="32" t="s">
        <v>22</v>
      </c>
      <c r="P11" s="39" t="s">
        <v>32</v>
      </c>
      <c r="Q11" s="33">
        <v>300.0</v>
      </c>
      <c r="R11" s="34" t="s">
        <v>28</v>
      </c>
      <c r="T11" s="31"/>
      <c r="U11" s="32" t="s">
        <v>30</v>
      </c>
      <c r="V11" s="33" t="s">
        <v>33</v>
      </c>
      <c r="W11" s="33">
        <v>67.0</v>
      </c>
      <c r="X11" s="34" t="s">
        <v>28</v>
      </c>
    </row>
    <row r="12">
      <c r="B12" s="31"/>
      <c r="C12" s="40" t="s">
        <v>34</v>
      </c>
      <c r="D12" s="41" t="s">
        <v>35</v>
      </c>
      <c r="E12" s="41">
        <v>152.0</v>
      </c>
      <c r="F12" s="42" t="s">
        <v>36</v>
      </c>
      <c r="H12" s="31"/>
      <c r="I12" s="40" t="s">
        <v>34</v>
      </c>
      <c r="J12" s="41" t="s">
        <v>37</v>
      </c>
      <c r="K12" s="41">
        <v>190.0</v>
      </c>
      <c r="L12" s="42" t="s">
        <v>36</v>
      </c>
      <c r="N12" s="31"/>
      <c r="O12" s="32" t="s">
        <v>30</v>
      </c>
      <c r="P12" s="33" t="s">
        <v>33</v>
      </c>
      <c r="Q12" s="33">
        <v>67.0</v>
      </c>
      <c r="R12" s="34" t="s">
        <v>28</v>
      </c>
      <c r="T12" s="31"/>
      <c r="U12" s="40" t="s">
        <v>34</v>
      </c>
      <c r="V12" s="41" t="s">
        <v>38</v>
      </c>
      <c r="W12" s="41">
        <v>600.0</v>
      </c>
      <c r="X12" s="42" t="s">
        <v>36</v>
      </c>
    </row>
    <row r="13">
      <c r="B13" s="31"/>
      <c r="C13" s="40" t="s">
        <v>39</v>
      </c>
      <c r="D13" s="41" t="s">
        <v>40</v>
      </c>
      <c r="E13" s="41">
        <v>60.0</v>
      </c>
      <c r="F13" s="42" t="s">
        <v>36</v>
      </c>
      <c r="H13" s="31"/>
      <c r="I13" s="40" t="s">
        <v>39</v>
      </c>
      <c r="J13" s="41" t="s">
        <v>41</v>
      </c>
      <c r="K13" s="41">
        <v>250.0</v>
      </c>
      <c r="L13" s="42" t="s">
        <v>36</v>
      </c>
      <c r="N13" s="31"/>
      <c r="O13" s="40" t="s">
        <v>34</v>
      </c>
      <c r="P13" s="41" t="s">
        <v>41</v>
      </c>
      <c r="Q13" s="43" t="s">
        <v>42</v>
      </c>
      <c r="R13" s="42" t="s">
        <v>43</v>
      </c>
      <c r="T13" s="31"/>
      <c r="U13" s="40" t="s">
        <v>39</v>
      </c>
      <c r="V13" s="41" t="s">
        <v>44</v>
      </c>
      <c r="W13" s="41">
        <v>232.0</v>
      </c>
      <c r="X13" s="42" t="s">
        <v>36</v>
      </c>
    </row>
    <row r="14">
      <c r="B14" s="31"/>
      <c r="C14" s="44" t="s">
        <v>45</v>
      </c>
      <c r="D14" s="45" t="s">
        <v>46</v>
      </c>
      <c r="E14" s="46"/>
      <c r="F14" s="47"/>
      <c r="G14" s="48"/>
      <c r="H14" s="31"/>
      <c r="I14" s="44" t="s">
        <v>47</v>
      </c>
      <c r="J14" s="45" t="s">
        <v>48</v>
      </c>
      <c r="K14" s="46"/>
      <c r="L14" s="47"/>
      <c r="N14" s="31"/>
      <c r="O14" s="40" t="s">
        <v>39</v>
      </c>
      <c r="P14" s="41" t="s">
        <v>41</v>
      </c>
      <c r="Q14" s="43" t="s">
        <v>42</v>
      </c>
      <c r="R14" s="42" t="s">
        <v>43</v>
      </c>
      <c r="T14" s="31"/>
      <c r="U14" s="44" t="s">
        <v>45</v>
      </c>
      <c r="V14" s="45" t="s">
        <v>49</v>
      </c>
      <c r="W14" s="49" t="s">
        <v>50</v>
      </c>
      <c r="X14" s="50" t="s">
        <v>51</v>
      </c>
    </row>
    <row r="15">
      <c r="B15" s="31"/>
      <c r="C15" s="44" t="s">
        <v>52</v>
      </c>
      <c r="D15" s="45" t="s">
        <v>53</v>
      </c>
      <c r="E15" s="46"/>
      <c r="F15" s="47"/>
      <c r="G15" s="48"/>
      <c r="H15" s="31"/>
      <c r="I15" s="44" t="s">
        <v>54</v>
      </c>
      <c r="J15" s="45" t="s">
        <v>55</v>
      </c>
      <c r="K15" s="46"/>
      <c r="L15" s="47"/>
      <c r="N15" s="31"/>
      <c r="O15" s="44" t="s">
        <v>45</v>
      </c>
      <c r="P15" s="45" t="s">
        <v>56</v>
      </c>
      <c r="Q15" s="49" t="s">
        <v>57</v>
      </c>
      <c r="R15" s="50" t="s">
        <v>58</v>
      </c>
      <c r="T15" s="31"/>
      <c r="U15" s="44" t="s">
        <v>52</v>
      </c>
      <c r="V15" s="45" t="s">
        <v>59</v>
      </c>
      <c r="W15" s="49" t="s">
        <v>60</v>
      </c>
      <c r="X15" s="50" t="s">
        <v>51</v>
      </c>
    </row>
    <row r="16">
      <c r="B16" s="31"/>
      <c r="C16" s="51" t="s">
        <v>61</v>
      </c>
      <c r="D16" s="52" t="s">
        <v>62</v>
      </c>
      <c r="E16" s="53">
        <v>2.79E-8</v>
      </c>
      <c r="F16" s="54" t="s">
        <v>63</v>
      </c>
      <c r="G16" s="48"/>
      <c r="H16" s="31"/>
      <c r="I16" s="51" t="s">
        <v>61</v>
      </c>
      <c r="J16" s="55" t="s">
        <v>64</v>
      </c>
      <c r="K16" s="56">
        <v>9.12E-8</v>
      </c>
      <c r="L16" s="57" t="s">
        <v>65</v>
      </c>
      <c r="N16" s="31"/>
      <c r="O16" s="44" t="s">
        <v>66</v>
      </c>
      <c r="P16" s="58" t="s">
        <v>67</v>
      </c>
      <c r="Q16" s="59" t="s">
        <v>68</v>
      </c>
      <c r="R16" s="60" t="s">
        <v>51</v>
      </c>
      <c r="T16" s="31"/>
      <c r="U16" s="44" t="s">
        <v>69</v>
      </c>
      <c r="V16" s="58" t="s">
        <v>59</v>
      </c>
      <c r="W16" s="49" t="s">
        <v>60</v>
      </c>
      <c r="X16" s="50" t="s">
        <v>51</v>
      </c>
    </row>
    <row r="17">
      <c r="B17" s="31"/>
      <c r="C17" s="61"/>
      <c r="D17" s="62" t="s">
        <v>70</v>
      </c>
      <c r="E17" s="63">
        <v>0.001</v>
      </c>
      <c r="F17" s="64"/>
      <c r="G17" s="65"/>
      <c r="H17" s="31"/>
      <c r="I17" s="48"/>
      <c r="J17" s="62" t="s">
        <v>70</v>
      </c>
      <c r="K17" s="66">
        <v>0.017</v>
      </c>
      <c r="L17" s="64"/>
      <c r="N17" s="31"/>
      <c r="O17" s="44" t="s">
        <v>69</v>
      </c>
      <c r="P17" s="58" t="s">
        <v>71</v>
      </c>
      <c r="Q17" s="59" t="s">
        <v>72</v>
      </c>
      <c r="R17" s="60" t="s">
        <v>51</v>
      </c>
      <c r="T17" s="31"/>
      <c r="U17" s="51" t="s">
        <v>61</v>
      </c>
      <c r="V17" s="55" t="s">
        <v>73</v>
      </c>
      <c r="W17" s="56">
        <v>2.01E-8</v>
      </c>
      <c r="X17" s="57" t="s">
        <v>65</v>
      </c>
    </row>
    <row r="18">
      <c r="B18" s="31"/>
      <c r="C18" s="48"/>
      <c r="D18" s="62" t="s">
        <v>74</v>
      </c>
      <c r="E18" s="67">
        <f>(TODAY()-date(2020, 9, 16))/365</f>
        <v>4.969863014</v>
      </c>
      <c r="F18" s="68" t="s">
        <v>75</v>
      </c>
      <c r="G18" s="65"/>
      <c r="H18" s="31"/>
      <c r="I18" s="48"/>
      <c r="J18" s="62" t="s">
        <v>74</v>
      </c>
      <c r="K18" s="69">
        <f>(TODAY()-date(2009, 9, 16))/365</f>
        <v>15.97808219</v>
      </c>
      <c r="L18" s="68" t="s">
        <v>75</v>
      </c>
      <c r="N18" s="31"/>
      <c r="O18" s="51" t="s">
        <v>61</v>
      </c>
      <c r="P18" s="55" t="s">
        <v>64</v>
      </c>
      <c r="Q18" s="56">
        <v>1.9E-7</v>
      </c>
      <c r="R18" s="54" t="s">
        <v>63</v>
      </c>
      <c r="T18" s="31"/>
      <c r="U18" s="48"/>
      <c r="V18" s="62" t="s">
        <v>70</v>
      </c>
      <c r="W18" s="66">
        <v>0.001</v>
      </c>
      <c r="X18" s="68" t="s">
        <v>76</v>
      </c>
    </row>
    <row r="19">
      <c r="B19" s="31"/>
      <c r="C19" s="48"/>
      <c r="D19" s="62" t="s">
        <v>77</v>
      </c>
      <c r="E19" s="70">
        <f>E16*0.5*(1-(E17*E18))</f>
        <v>0.00000001388067041</v>
      </c>
      <c r="F19" s="64" t="s">
        <v>63</v>
      </c>
      <c r="G19" s="65"/>
      <c r="H19" s="31"/>
      <c r="I19" s="48"/>
      <c r="J19" s="62" t="s">
        <v>77</v>
      </c>
      <c r="K19" s="70">
        <f>K16*0.862*(1-(K17*K18))</f>
        <v>0.00000005726057514</v>
      </c>
      <c r="L19" s="68" t="s">
        <v>65</v>
      </c>
      <c r="N19" s="31"/>
      <c r="O19" s="48"/>
      <c r="P19" s="62" t="s">
        <v>70</v>
      </c>
      <c r="Q19" s="66">
        <v>0.018</v>
      </c>
      <c r="R19" s="64"/>
      <c r="T19" s="31"/>
      <c r="U19" s="48"/>
      <c r="V19" s="62" t="s">
        <v>74</v>
      </c>
      <c r="W19" s="67">
        <f>(TODAY()-date(2017, 6, 19))/365</f>
        <v>8.216438356</v>
      </c>
      <c r="X19" s="68" t="s">
        <v>75</v>
      </c>
    </row>
    <row r="20">
      <c r="B20" s="71"/>
      <c r="C20" s="72"/>
      <c r="D20" s="73"/>
      <c r="E20" s="74">
        <f>E19*$K$4</f>
        <v>0.00000001054930951</v>
      </c>
      <c r="F20" s="75" t="s">
        <v>65</v>
      </c>
      <c r="H20" s="76"/>
      <c r="I20" s="77"/>
      <c r="J20" s="78"/>
      <c r="K20" s="79"/>
      <c r="L20" s="80"/>
      <c r="N20" s="31"/>
      <c r="O20" s="48"/>
      <c r="P20" s="62" t="s">
        <v>74</v>
      </c>
      <c r="Q20" s="81">
        <f>(TODAY()-date(2021, 2, 15))/365</f>
        <v>4.553424658</v>
      </c>
      <c r="R20" s="68" t="s">
        <v>75</v>
      </c>
      <c r="T20" s="31"/>
      <c r="U20" s="48"/>
      <c r="V20" s="62" t="s">
        <v>77</v>
      </c>
      <c r="W20" s="70">
        <f>W17*(1-(W18*W19))</f>
        <v>0.00000001993484959</v>
      </c>
      <c r="X20" s="64" t="s">
        <v>65</v>
      </c>
    </row>
    <row r="21">
      <c r="B21" s="16" t="s">
        <v>78</v>
      </c>
      <c r="C21" s="28" t="s">
        <v>15</v>
      </c>
      <c r="D21" s="82" t="s">
        <v>16</v>
      </c>
      <c r="E21" s="29">
        <v>200.0</v>
      </c>
      <c r="F21" s="30" t="s">
        <v>17</v>
      </c>
      <c r="G21" s="48"/>
      <c r="H21" s="83" t="s">
        <v>78</v>
      </c>
      <c r="I21" s="28" t="s">
        <v>15</v>
      </c>
      <c r="J21" s="26" t="s">
        <v>19</v>
      </c>
      <c r="K21" s="29">
        <v>100.0</v>
      </c>
      <c r="L21" s="30" t="s">
        <v>17</v>
      </c>
      <c r="N21" s="31"/>
      <c r="O21" s="48"/>
      <c r="P21" s="62" t="s">
        <v>77</v>
      </c>
      <c r="Q21" s="70">
        <f>Q18*0.862*(1-(Q19*Q20))</f>
        <v>0.000000150356322</v>
      </c>
      <c r="R21" s="64" t="s">
        <v>63</v>
      </c>
      <c r="T21" s="71"/>
      <c r="U21" s="72"/>
      <c r="V21" s="73"/>
      <c r="W21" s="74"/>
      <c r="X21" s="75"/>
    </row>
    <row r="22">
      <c r="B22" s="31"/>
      <c r="C22" s="32" t="s">
        <v>22</v>
      </c>
      <c r="D22" s="33" t="s">
        <v>79</v>
      </c>
      <c r="E22" s="33">
        <v>250.0</v>
      </c>
      <c r="F22" s="34" t="s">
        <v>24</v>
      </c>
      <c r="G22" s="48"/>
      <c r="H22" s="31"/>
      <c r="I22" s="32" t="s">
        <v>22</v>
      </c>
      <c r="J22" s="33" t="s">
        <v>25</v>
      </c>
      <c r="K22" s="33">
        <v>300.0</v>
      </c>
      <c r="L22" s="34" t="s">
        <v>24</v>
      </c>
      <c r="N22" s="71"/>
      <c r="O22" s="48"/>
      <c r="P22" s="62"/>
      <c r="Q22" s="70">
        <f>Q21*$K$4</f>
        <v>0.0000001142708047</v>
      </c>
      <c r="R22" s="64" t="s">
        <v>65</v>
      </c>
    </row>
    <row r="23">
      <c r="B23" s="31"/>
      <c r="C23" s="32" t="s">
        <v>30</v>
      </c>
      <c r="D23" s="84" t="s">
        <v>33</v>
      </c>
      <c r="E23" s="33">
        <v>80.0</v>
      </c>
      <c r="F23" s="34" t="s">
        <v>24</v>
      </c>
      <c r="G23" s="48"/>
      <c r="H23" s="31"/>
      <c r="I23" s="32" t="s">
        <v>30</v>
      </c>
      <c r="J23" s="33" t="s">
        <v>80</v>
      </c>
      <c r="K23" s="84"/>
      <c r="L23" s="85"/>
      <c r="N23" s="23" t="s">
        <v>20</v>
      </c>
      <c r="O23" s="24" t="s">
        <v>15</v>
      </c>
      <c r="P23" s="26" t="s">
        <v>19</v>
      </c>
      <c r="Q23" s="26">
        <v>100.0</v>
      </c>
      <c r="R23" s="27" t="s">
        <v>17</v>
      </c>
    </row>
    <row r="24">
      <c r="B24" s="31"/>
      <c r="C24" s="40" t="s">
        <v>34</v>
      </c>
      <c r="D24" s="41" t="s">
        <v>35</v>
      </c>
      <c r="E24" s="41">
        <v>152.0</v>
      </c>
      <c r="F24" s="42" t="s">
        <v>36</v>
      </c>
      <c r="G24" s="48"/>
      <c r="H24" s="31"/>
      <c r="I24" s="40" t="s">
        <v>34</v>
      </c>
      <c r="J24" s="41" t="s">
        <v>41</v>
      </c>
      <c r="K24" s="41">
        <v>250.0</v>
      </c>
      <c r="L24" s="42" t="s">
        <v>36</v>
      </c>
      <c r="N24" s="31"/>
      <c r="O24" s="35" t="s">
        <v>26</v>
      </c>
      <c r="P24" s="36" t="s">
        <v>27</v>
      </c>
      <c r="Q24" s="37">
        <v>8.0</v>
      </c>
      <c r="R24" s="38" t="s">
        <v>28</v>
      </c>
    </row>
    <row r="25">
      <c r="B25" s="31"/>
      <c r="C25" s="40" t="s">
        <v>39</v>
      </c>
      <c r="D25" s="41" t="s">
        <v>40</v>
      </c>
      <c r="E25" s="41">
        <v>60.0</v>
      </c>
      <c r="F25" s="42" t="s">
        <v>36</v>
      </c>
      <c r="G25" s="48"/>
      <c r="H25" s="31"/>
      <c r="I25" s="40" t="s">
        <v>39</v>
      </c>
      <c r="J25" s="41" t="s">
        <v>41</v>
      </c>
      <c r="K25" s="41">
        <v>250.0</v>
      </c>
      <c r="L25" s="42" t="s">
        <v>36</v>
      </c>
      <c r="N25" s="31"/>
      <c r="O25" s="32" t="s">
        <v>22</v>
      </c>
      <c r="P25" s="39" t="s">
        <v>81</v>
      </c>
      <c r="Q25" s="33">
        <v>220.0</v>
      </c>
      <c r="R25" s="34" t="s">
        <v>28</v>
      </c>
    </row>
    <row r="26">
      <c r="B26" s="31"/>
      <c r="C26" s="44" t="s">
        <v>45</v>
      </c>
      <c r="D26" s="58" t="s">
        <v>46</v>
      </c>
      <c r="E26" s="86"/>
      <c r="F26" s="47"/>
      <c r="H26" s="31"/>
      <c r="I26" s="44" t="s">
        <v>47</v>
      </c>
      <c r="J26" s="45" t="s">
        <v>71</v>
      </c>
      <c r="K26" s="86"/>
      <c r="L26" s="87"/>
      <c r="N26" s="31"/>
      <c r="O26" s="32" t="s">
        <v>30</v>
      </c>
      <c r="P26" s="33" t="s">
        <v>33</v>
      </c>
      <c r="Q26" s="33">
        <v>67.0</v>
      </c>
      <c r="R26" s="34" t="s">
        <v>28</v>
      </c>
    </row>
    <row r="27">
      <c r="B27" s="31"/>
      <c r="C27" s="44" t="s">
        <v>52</v>
      </c>
      <c r="D27" s="58" t="s">
        <v>53</v>
      </c>
      <c r="E27" s="86"/>
      <c r="F27" s="87"/>
      <c r="G27" s="48"/>
      <c r="H27" s="31"/>
      <c r="I27" s="44" t="s">
        <v>54</v>
      </c>
      <c r="J27" s="45" t="s">
        <v>71</v>
      </c>
      <c r="K27" s="86"/>
      <c r="L27" s="87"/>
      <c r="N27" s="31"/>
      <c r="O27" s="40" t="s">
        <v>34</v>
      </c>
      <c r="P27" s="41" t="s">
        <v>41</v>
      </c>
      <c r="Q27" s="43" t="s">
        <v>42</v>
      </c>
      <c r="R27" s="42" t="s">
        <v>43</v>
      </c>
    </row>
    <row r="28">
      <c r="B28" s="31"/>
      <c r="C28" s="51" t="s">
        <v>61</v>
      </c>
      <c r="D28" s="52" t="s">
        <v>82</v>
      </c>
      <c r="E28" s="53">
        <v>3.42E-8</v>
      </c>
      <c r="F28" s="54" t="s">
        <v>63</v>
      </c>
      <c r="G28" s="88"/>
      <c r="H28" s="31"/>
      <c r="I28" s="51" t="s">
        <v>61</v>
      </c>
      <c r="J28" s="55" t="s">
        <v>64</v>
      </c>
      <c r="K28" s="56">
        <v>3.69E-9</v>
      </c>
      <c r="L28" s="57" t="s">
        <v>65</v>
      </c>
      <c r="N28" s="31"/>
      <c r="O28" s="40" t="s">
        <v>39</v>
      </c>
      <c r="P28" s="41" t="s">
        <v>41</v>
      </c>
      <c r="Q28" s="43" t="s">
        <v>42</v>
      </c>
      <c r="R28" s="42" t="s">
        <v>43</v>
      </c>
    </row>
    <row r="29">
      <c r="B29" s="31"/>
      <c r="C29" s="48"/>
      <c r="D29" s="62" t="s">
        <v>70</v>
      </c>
      <c r="E29" s="63">
        <v>0.035</v>
      </c>
      <c r="F29" s="64"/>
      <c r="G29" s="88"/>
      <c r="H29" s="31"/>
      <c r="I29" s="48"/>
      <c r="J29" s="62" t="s">
        <v>70</v>
      </c>
      <c r="K29" s="66">
        <v>0.019</v>
      </c>
      <c r="L29" s="64"/>
      <c r="N29" s="31"/>
      <c r="O29" s="44" t="s">
        <v>45</v>
      </c>
      <c r="P29" s="45" t="s">
        <v>56</v>
      </c>
      <c r="Q29" s="49" t="s">
        <v>57</v>
      </c>
      <c r="R29" s="50" t="s">
        <v>58</v>
      </c>
    </row>
    <row r="30">
      <c r="B30" s="31"/>
      <c r="C30" s="48"/>
      <c r="D30" s="62" t="s">
        <v>74</v>
      </c>
      <c r="E30" s="67">
        <f>(TODAY()-date(2018, 6, 21))/365</f>
        <v>7.210958904</v>
      </c>
      <c r="F30" s="68" t="s">
        <v>75</v>
      </c>
      <c r="H30" s="31"/>
      <c r="I30" s="48"/>
      <c r="J30" s="62" t="s">
        <v>74</v>
      </c>
      <c r="K30" s="69">
        <f>(TODAY()-date(2010, 9, 16))/365</f>
        <v>14.97808219</v>
      </c>
      <c r="L30" s="68" t="s">
        <v>75</v>
      </c>
      <c r="N30" s="31"/>
      <c r="O30" s="44" t="s">
        <v>66</v>
      </c>
      <c r="P30" s="58" t="s">
        <v>67</v>
      </c>
      <c r="Q30" s="59" t="s">
        <v>68</v>
      </c>
      <c r="R30" s="60" t="s">
        <v>51</v>
      </c>
    </row>
    <row r="31">
      <c r="B31" s="31"/>
      <c r="C31" s="48"/>
      <c r="D31" s="62" t="s">
        <v>77</v>
      </c>
      <c r="E31" s="70">
        <f>E28*0.862*(1-(E29*E30))</f>
        <v>0.00000002204003165</v>
      </c>
      <c r="F31" s="64" t="s">
        <v>63</v>
      </c>
      <c r="H31" s="31"/>
      <c r="I31" s="48"/>
      <c r="J31" s="62" t="s">
        <v>77</v>
      </c>
      <c r="K31" s="70">
        <f>K28*0.862*(1-(K29*K30))</f>
        <v>0.000000002275582299</v>
      </c>
      <c r="L31" s="68" t="s">
        <v>65</v>
      </c>
      <c r="N31" s="31"/>
      <c r="O31" s="51" t="s">
        <v>61</v>
      </c>
      <c r="P31" s="55" t="s">
        <v>64</v>
      </c>
      <c r="Q31" s="56">
        <v>2.0E-7</v>
      </c>
      <c r="R31" s="54" t="s">
        <v>63</v>
      </c>
    </row>
    <row r="32">
      <c r="B32" s="31"/>
      <c r="C32" s="48"/>
      <c r="D32" s="62"/>
      <c r="E32" s="70">
        <f>E31*K4</f>
        <v>0.00000001675042405</v>
      </c>
      <c r="F32" s="64" t="s">
        <v>65</v>
      </c>
      <c r="G32" s="48"/>
      <c r="H32" s="71"/>
      <c r="I32" s="72"/>
      <c r="J32" s="73"/>
      <c r="K32" s="74"/>
      <c r="L32" s="75"/>
      <c r="N32" s="31"/>
      <c r="O32" s="48"/>
      <c r="P32" s="62" t="s">
        <v>70</v>
      </c>
      <c r="Q32" s="66">
        <v>0.019</v>
      </c>
      <c r="R32" s="64"/>
    </row>
    <row r="33">
      <c r="B33" s="31"/>
      <c r="C33" s="48"/>
      <c r="D33" s="62" t="s">
        <v>83</v>
      </c>
      <c r="E33" s="70">
        <f>E28*0.03*$K$4*(1-(E29*E30))</f>
        <v>0.000000000582961394</v>
      </c>
      <c r="F33" s="64" t="s">
        <v>65</v>
      </c>
      <c r="G33" s="48"/>
      <c r="H33" s="83" t="s">
        <v>20</v>
      </c>
      <c r="I33" s="28" t="s">
        <v>15</v>
      </c>
      <c r="J33" s="26" t="s">
        <v>19</v>
      </c>
      <c r="K33" s="29">
        <v>100.0</v>
      </c>
      <c r="L33" s="30" t="s">
        <v>17</v>
      </c>
      <c r="N33" s="31"/>
      <c r="O33" s="48"/>
      <c r="P33" s="62" t="s">
        <v>74</v>
      </c>
      <c r="Q33" s="81">
        <f>(TODAY()-date(2021, 2, 16))/365</f>
        <v>4.550684932</v>
      </c>
      <c r="R33" s="68" t="s">
        <v>75</v>
      </c>
    </row>
    <row r="34">
      <c r="B34" s="23" t="s">
        <v>84</v>
      </c>
      <c r="C34" s="24" t="s">
        <v>15</v>
      </c>
      <c r="D34" s="25" t="s">
        <v>16</v>
      </c>
      <c r="E34" s="26">
        <v>200.0</v>
      </c>
      <c r="F34" s="27" t="s">
        <v>17</v>
      </c>
      <c r="G34" s="48"/>
      <c r="H34" s="31"/>
      <c r="I34" s="32" t="s">
        <v>22</v>
      </c>
      <c r="J34" s="33" t="s">
        <v>85</v>
      </c>
      <c r="K34" s="33">
        <v>300.0</v>
      </c>
      <c r="L34" s="34" t="s">
        <v>24</v>
      </c>
      <c r="N34" s="31"/>
      <c r="O34" s="48"/>
      <c r="P34" s="62" t="s">
        <v>77</v>
      </c>
      <c r="Q34" s="70">
        <f>Q31*0.862*(1-(Q32*Q33))</f>
        <v>0.0000001574937764</v>
      </c>
      <c r="R34" s="64" t="s">
        <v>63</v>
      </c>
    </row>
    <row r="35">
      <c r="B35" s="31"/>
      <c r="C35" s="32" t="s">
        <v>22</v>
      </c>
      <c r="D35" s="33" t="s">
        <v>79</v>
      </c>
      <c r="E35" s="33">
        <v>250.0</v>
      </c>
      <c r="F35" s="34" t="s">
        <v>24</v>
      </c>
      <c r="G35" s="48"/>
      <c r="H35" s="31"/>
      <c r="I35" s="32" t="s">
        <v>30</v>
      </c>
      <c r="J35" s="33" t="s">
        <v>33</v>
      </c>
      <c r="K35" s="84"/>
      <c r="L35" s="85"/>
      <c r="N35" s="71"/>
      <c r="O35" s="72"/>
      <c r="P35" s="73"/>
      <c r="Q35" s="74">
        <f>Q34*$K$4</f>
        <v>0.0000001196952701</v>
      </c>
      <c r="R35" s="75" t="s">
        <v>65</v>
      </c>
    </row>
    <row r="36">
      <c r="B36" s="31"/>
      <c r="C36" s="32" t="s">
        <v>30</v>
      </c>
      <c r="D36" s="33" t="s">
        <v>23</v>
      </c>
      <c r="E36" s="33">
        <v>67.0</v>
      </c>
      <c r="F36" s="34" t="s">
        <v>24</v>
      </c>
      <c r="G36" s="48"/>
      <c r="H36" s="31"/>
      <c r="I36" s="40" t="s">
        <v>34</v>
      </c>
      <c r="J36" s="41" t="s">
        <v>41</v>
      </c>
      <c r="K36" s="41">
        <v>250.0</v>
      </c>
      <c r="L36" s="42" t="s">
        <v>36</v>
      </c>
      <c r="N36" s="23" t="s">
        <v>86</v>
      </c>
      <c r="O36" s="28" t="s">
        <v>15</v>
      </c>
      <c r="P36" s="29" t="s">
        <v>19</v>
      </c>
      <c r="Q36" s="29">
        <v>100.0</v>
      </c>
      <c r="R36" s="30" t="s">
        <v>17</v>
      </c>
    </row>
    <row r="37">
      <c r="B37" s="31"/>
      <c r="C37" s="40" t="s">
        <v>34</v>
      </c>
      <c r="D37" s="41" t="s">
        <v>35</v>
      </c>
      <c r="E37" s="41">
        <v>152.0</v>
      </c>
      <c r="F37" s="42" t="s">
        <v>36</v>
      </c>
      <c r="G37" s="48"/>
      <c r="H37" s="31"/>
      <c r="I37" s="40" t="s">
        <v>39</v>
      </c>
      <c r="J37" s="41" t="s">
        <v>41</v>
      </c>
      <c r="K37" s="41">
        <v>250.0</v>
      </c>
      <c r="L37" s="42" t="s">
        <v>36</v>
      </c>
      <c r="N37" s="31"/>
      <c r="O37" s="35" t="s">
        <v>26</v>
      </c>
      <c r="P37" s="36" t="s">
        <v>87</v>
      </c>
      <c r="Q37" s="37">
        <v>10.0</v>
      </c>
      <c r="R37" s="38" t="s">
        <v>28</v>
      </c>
    </row>
    <row r="38">
      <c r="B38" s="31"/>
      <c r="C38" s="40" t="s">
        <v>39</v>
      </c>
      <c r="D38" s="41" t="s">
        <v>40</v>
      </c>
      <c r="E38" s="41">
        <v>60.0</v>
      </c>
      <c r="F38" s="42" t="s">
        <v>36</v>
      </c>
      <c r="G38" s="48"/>
      <c r="H38" s="31"/>
      <c r="I38" s="44" t="s">
        <v>47</v>
      </c>
      <c r="J38" s="45" t="s">
        <v>88</v>
      </c>
      <c r="K38" s="86"/>
      <c r="L38" s="87"/>
      <c r="N38" s="31"/>
      <c r="O38" s="32" t="s">
        <v>22</v>
      </c>
      <c r="P38" s="39" t="s">
        <v>89</v>
      </c>
      <c r="Q38" s="33">
        <v>300.0</v>
      </c>
      <c r="R38" s="34" t="s">
        <v>28</v>
      </c>
    </row>
    <row r="39">
      <c r="B39" s="31"/>
      <c r="C39" s="89" t="s">
        <v>45</v>
      </c>
      <c r="D39" s="58" t="s">
        <v>46</v>
      </c>
      <c r="E39" s="86"/>
      <c r="F39" s="87"/>
      <c r="H39" s="31"/>
      <c r="I39" s="44" t="s">
        <v>54</v>
      </c>
      <c r="J39" s="45"/>
      <c r="K39" s="86"/>
      <c r="L39" s="87"/>
      <c r="N39" s="31"/>
      <c r="O39" s="32" t="s">
        <v>30</v>
      </c>
      <c r="P39" s="33" t="s">
        <v>90</v>
      </c>
      <c r="Q39" s="33">
        <v>77.0</v>
      </c>
      <c r="R39" s="34" t="s">
        <v>28</v>
      </c>
    </row>
    <row r="40">
      <c r="B40" s="31"/>
      <c r="C40" s="89" t="s">
        <v>66</v>
      </c>
      <c r="D40" s="58" t="s">
        <v>46</v>
      </c>
      <c r="E40" s="86"/>
      <c r="F40" s="87"/>
      <c r="G40" s="48"/>
      <c r="H40" s="31"/>
      <c r="I40" s="51" t="s">
        <v>61</v>
      </c>
      <c r="J40" s="55" t="s">
        <v>64</v>
      </c>
      <c r="K40" s="56">
        <v>1.43E-7</v>
      </c>
      <c r="L40" s="57" t="s">
        <v>65</v>
      </c>
      <c r="N40" s="31"/>
      <c r="O40" s="40" t="s">
        <v>34</v>
      </c>
      <c r="P40" s="41" t="s">
        <v>41</v>
      </c>
      <c r="Q40" s="43" t="s">
        <v>42</v>
      </c>
      <c r="R40" s="42" t="s">
        <v>43</v>
      </c>
    </row>
    <row r="41">
      <c r="B41" s="31"/>
      <c r="C41" s="89" t="s">
        <v>91</v>
      </c>
      <c r="D41" s="58" t="s">
        <v>53</v>
      </c>
      <c r="E41" s="86"/>
      <c r="F41" s="87"/>
      <c r="G41" s="88"/>
      <c r="H41" s="31"/>
      <c r="I41" s="48"/>
      <c r="J41" s="62" t="s">
        <v>70</v>
      </c>
      <c r="K41" s="66">
        <v>0.009</v>
      </c>
      <c r="L41" s="64"/>
      <c r="N41" s="31"/>
      <c r="O41" s="40" t="s">
        <v>39</v>
      </c>
      <c r="P41" s="41" t="s">
        <v>41</v>
      </c>
      <c r="Q41" s="43" t="s">
        <v>42</v>
      </c>
      <c r="R41" s="42" t="s">
        <v>43</v>
      </c>
    </row>
    <row r="42">
      <c r="B42" s="31"/>
      <c r="C42" s="89" t="s">
        <v>92</v>
      </c>
      <c r="D42" s="58" t="s">
        <v>53</v>
      </c>
      <c r="E42" s="86"/>
      <c r="F42" s="87"/>
      <c r="G42" s="88"/>
      <c r="H42" s="31"/>
      <c r="I42" s="48"/>
      <c r="J42" s="62" t="s">
        <v>74</v>
      </c>
      <c r="K42" s="69">
        <f>(TODAY()-date(2022, 4, 20))/365</f>
        <v>3.378082192</v>
      </c>
      <c r="L42" s="68" t="s">
        <v>75</v>
      </c>
      <c r="N42" s="31"/>
      <c r="O42" s="44" t="s">
        <v>45</v>
      </c>
      <c r="P42" s="58" t="s">
        <v>67</v>
      </c>
      <c r="Q42" s="59" t="s">
        <v>68</v>
      </c>
      <c r="R42" s="60" t="s">
        <v>51</v>
      </c>
    </row>
    <row r="43">
      <c r="B43" s="31"/>
      <c r="C43" s="51" t="s">
        <v>61</v>
      </c>
      <c r="D43" s="52" t="s">
        <v>82</v>
      </c>
      <c r="E43" s="53">
        <v>1.7E-8</v>
      </c>
      <c r="F43" s="54" t="s">
        <v>63</v>
      </c>
      <c r="H43" s="31"/>
      <c r="I43" s="48"/>
      <c r="J43" s="62" t="s">
        <v>77</v>
      </c>
      <c r="K43" s="70">
        <f>K40*0.862*(1-(K41*K42))</f>
        <v>0.0000001195183759</v>
      </c>
      <c r="L43" s="68" t="s">
        <v>65</v>
      </c>
      <c r="N43" s="31"/>
      <c r="O43" s="44" t="s">
        <v>66</v>
      </c>
      <c r="P43" s="45" t="s">
        <v>56</v>
      </c>
      <c r="Q43" s="49" t="s">
        <v>57</v>
      </c>
      <c r="R43" s="50" t="s">
        <v>58</v>
      </c>
    </row>
    <row r="44">
      <c r="B44" s="31"/>
      <c r="C44" s="48"/>
      <c r="D44" s="62" t="s">
        <v>70</v>
      </c>
      <c r="E44" s="63">
        <v>0.014</v>
      </c>
      <c r="F44" s="64"/>
      <c r="H44" s="71"/>
      <c r="I44" s="72"/>
      <c r="J44" s="73"/>
      <c r="K44" s="74"/>
      <c r="L44" s="75"/>
      <c r="N44" s="31"/>
      <c r="O44" s="51" t="s">
        <v>61</v>
      </c>
      <c r="P44" s="55" t="s">
        <v>64</v>
      </c>
      <c r="Q44" s="56">
        <v>1.09E-7</v>
      </c>
      <c r="R44" s="54" t="s">
        <v>63</v>
      </c>
    </row>
    <row r="45">
      <c r="B45" s="31"/>
      <c r="C45" s="48"/>
      <c r="D45" s="62" t="s">
        <v>74</v>
      </c>
      <c r="E45" s="67">
        <f>(TODAY()-date(2020, 3, 24))/365</f>
        <v>5.452054795</v>
      </c>
      <c r="F45" s="68" t="s">
        <v>75</v>
      </c>
      <c r="N45" s="31"/>
      <c r="O45" s="48"/>
      <c r="P45" s="62" t="s">
        <v>70</v>
      </c>
      <c r="Q45" s="66">
        <v>0.007</v>
      </c>
      <c r="R45" s="64"/>
    </row>
    <row r="46">
      <c r="B46" s="31"/>
      <c r="C46" s="48"/>
      <c r="D46" s="62" t="s">
        <v>77</v>
      </c>
      <c r="E46" s="70">
        <f>E43*0.862*(1-(E44*E45))</f>
        <v>0.00000001353547825</v>
      </c>
      <c r="F46" s="64" t="s">
        <v>63</v>
      </c>
      <c r="G46" s="48"/>
      <c r="N46" s="31"/>
      <c r="O46" s="48"/>
      <c r="P46" s="62" t="s">
        <v>74</v>
      </c>
      <c r="Q46" s="90">
        <f>(TODAY()-date(2022, 12, 15))/365</f>
        <v>2.723287671</v>
      </c>
      <c r="R46" s="68" t="s">
        <v>75</v>
      </c>
    </row>
    <row r="47">
      <c r="B47" s="71"/>
      <c r="C47" s="72"/>
      <c r="D47" s="73"/>
      <c r="E47" s="74">
        <f>E46*$K$4</f>
        <v>0.00000001028696347</v>
      </c>
      <c r="F47" s="75" t="s">
        <v>65</v>
      </c>
      <c r="G47" s="48"/>
      <c r="N47" s="31"/>
      <c r="O47" s="48"/>
      <c r="P47" s="62" t="s">
        <v>77</v>
      </c>
      <c r="Q47" s="70">
        <f>Q44*0.862*(1-(Q45*Q46))</f>
        <v>0.00000009216687736</v>
      </c>
      <c r="R47" s="64" t="s">
        <v>63</v>
      </c>
    </row>
    <row r="48">
      <c r="G48" s="48"/>
      <c r="N48" s="71"/>
      <c r="O48" s="72"/>
      <c r="P48" s="73"/>
      <c r="Q48" s="74">
        <f>Q47*$K$4</f>
        <v>0.00000007004682679</v>
      </c>
      <c r="R48" s="75" t="s">
        <v>65</v>
      </c>
    </row>
    <row r="49">
      <c r="B49" s="91"/>
      <c r="G49" s="48"/>
      <c r="O49" s="92"/>
      <c r="P49" s="61"/>
      <c r="Q49" s="61"/>
      <c r="R49" s="61"/>
    </row>
    <row r="50">
      <c r="G50" s="48"/>
    </row>
    <row r="51">
      <c r="G51" s="48"/>
    </row>
    <row r="53">
      <c r="G53" s="48"/>
      <c r="H53" s="93"/>
    </row>
    <row r="54">
      <c r="G54" s="88"/>
      <c r="H54" s="94"/>
    </row>
    <row r="55">
      <c r="G55" s="88"/>
      <c r="H55" s="94"/>
    </row>
  </sheetData>
  <mergeCells count="14">
    <mergeCell ref="B9:B20"/>
    <mergeCell ref="B21:B33"/>
    <mergeCell ref="H21:H32"/>
    <mergeCell ref="N23:N35"/>
    <mergeCell ref="H33:H44"/>
    <mergeCell ref="B34:B47"/>
    <mergeCell ref="N36:N48"/>
    <mergeCell ref="B7:F7"/>
    <mergeCell ref="H7:L7"/>
    <mergeCell ref="N7:R7"/>
    <mergeCell ref="T7:X7"/>
    <mergeCell ref="H9:H20"/>
    <mergeCell ref="N9:N22"/>
    <mergeCell ref="T9:T21"/>
  </mergeCells>
  <hyperlinks>
    <hyperlink r:id="rId2" ref="A1"/>
  </hyperlinks>
  <printOptions gridLines="1" horizontalCentered="1"/>
  <pageMargins bottom="0.75" footer="0.0" header="0.0" left="0.25" right="0.25" top="0.75"/>
  <pageSetup fitToHeight="0" cellComments="atEnd" orientation="landscape" pageOrder="overThenDown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75"/>
  <cols>
    <col customWidth="1" min="1" max="1" width="2.63"/>
    <col customWidth="1" min="2" max="2" width="12.63"/>
    <col customWidth="1" min="3" max="3" width="2.63"/>
    <col customWidth="1" min="4" max="4" width="6.38"/>
    <col customWidth="1" min="5" max="5" width="28.25"/>
    <col customWidth="1" min="6" max="6" width="11.88"/>
    <col customWidth="1" min="7" max="7" width="16.38"/>
    <col customWidth="1" min="10" max="10" width="2.63"/>
    <col customWidth="1" min="11" max="11" width="6.38"/>
    <col customWidth="1" min="12" max="12" width="28.25"/>
    <col customWidth="1" min="13" max="13" width="12.63"/>
    <col customWidth="1" min="14" max="14" width="16.38"/>
    <col customWidth="1" min="17" max="17" width="2.63"/>
    <col customWidth="1" min="18" max="18" width="6.38"/>
    <col customWidth="1" min="19" max="19" width="28.25"/>
    <col customWidth="1" min="20" max="20" width="12.63"/>
    <col customWidth="1" min="21" max="21" width="16.38"/>
    <col customWidth="1" min="24" max="24" width="2.63"/>
    <col customWidth="1" min="25" max="25" width="6.38"/>
    <col customWidth="1" min="26" max="26" width="28.25"/>
    <col customWidth="1" min="27" max="27" width="12.63"/>
    <col customWidth="1" min="28" max="28" width="16.38"/>
    <col customWidth="1" min="30" max="30" width="17.13"/>
  </cols>
  <sheetData>
    <row r="1">
      <c r="A1" s="95" t="s">
        <v>93</v>
      </c>
      <c r="B1" s="95"/>
      <c r="C1" s="95"/>
      <c r="D1" s="96"/>
      <c r="K1" s="96"/>
      <c r="R1" s="96"/>
      <c r="Y1" s="96"/>
    </row>
    <row r="2">
      <c r="D2" s="96"/>
      <c r="K2" s="96"/>
      <c r="R2" s="96"/>
      <c r="Y2" s="96"/>
    </row>
    <row r="3">
      <c r="D3" s="97" t="s">
        <v>94</v>
      </c>
      <c r="K3" s="96"/>
      <c r="R3" s="96"/>
      <c r="Y3" s="96"/>
    </row>
    <row r="4">
      <c r="D4" s="96"/>
      <c r="E4" s="98" t="s">
        <v>95</v>
      </c>
      <c r="F4" s="7"/>
      <c r="G4" s="7"/>
      <c r="H4" s="99"/>
      <c r="K4" s="96"/>
      <c r="R4" s="96"/>
      <c r="Y4" s="96"/>
    </row>
    <row r="5">
      <c r="D5" s="96"/>
      <c r="E5" s="100" t="s">
        <v>96</v>
      </c>
      <c r="K5" s="96"/>
      <c r="R5" s="96"/>
      <c r="Y5" s="96"/>
    </row>
    <row r="6">
      <c r="D6" s="96"/>
      <c r="E6" s="7"/>
      <c r="K6" s="96"/>
      <c r="R6" s="96"/>
      <c r="Y6" s="96"/>
    </row>
    <row r="7">
      <c r="D7" s="96"/>
      <c r="K7" s="96"/>
      <c r="R7" s="96"/>
      <c r="Y7" s="96"/>
    </row>
    <row r="8">
      <c r="A8" s="96"/>
      <c r="B8" s="101" t="s">
        <v>97</v>
      </c>
      <c r="C8" s="96"/>
      <c r="D8" s="102" t="s">
        <v>5</v>
      </c>
      <c r="E8" s="10"/>
      <c r="F8" s="10"/>
      <c r="G8" s="10"/>
      <c r="H8" s="10"/>
      <c r="I8" s="11"/>
      <c r="J8" s="103"/>
      <c r="K8" s="104" t="s">
        <v>6</v>
      </c>
      <c r="L8" s="10"/>
      <c r="M8" s="10"/>
      <c r="N8" s="10"/>
      <c r="O8" s="10"/>
      <c r="P8" s="11"/>
      <c r="Q8" s="103"/>
      <c r="R8" s="105" t="s">
        <v>7</v>
      </c>
      <c r="S8" s="10"/>
      <c r="T8" s="10"/>
      <c r="U8" s="10"/>
      <c r="V8" s="10"/>
      <c r="W8" s="11"/>
      <c r="X8" s="96"/>
      <c r="Y8" s="106" t="s">
        <v>8</v>
      </c>
      <c r="Z8" s="10"/>
      <c r="AA8" s="10"/>
      <c r="AB8" s="10"/>
      <c r="AC8" s="10"/>
      <c r="AD8" s="11"/>
      <c r="AE8" s="96"/>
      <c r="AF8" s="96"/>
      <c r="AG8" s="96"/>
    </row>
    <row r="9">
      <c r="A9" s="96"/>
      <c r="B9" s="107"/>
      <c r="C9" s="96"/>
      <c r="D9" s="108"/>
      <c r="E9" s="108"/>
      <c r="F9" s="108"/>
      <c r="G9" s="108"/>
      <c r="H9" s="108"/>
      <c r="I9" s="108"/>
      <c r="J9" s="103"/>
      <c r="K9" s="108"/>
      <c r="L9" s="108"/>
      <c r="M9" s="108"/>
      <c r="N9" s="108"/>
      <c r="O9" s="108"/>
      <c r="P9" s="108"/>
      <c r="Q9" s="103"/>
      <c r="R9" s="108"/>
      <c r="S9" s="108"/>
      <c r="T9" s="108"/>
      <c r="U9" s="108"/>
      <c r="V9" s="108"/>
      <c r="W9" s="108"/>
      <c r="X9" s="96"/>
      <c r="Y9" s="108"/>
      <c r="Z9" s="108"/>
      <c r="AA9" s="108"/>
      <c r="AB9" s="108"/>
      <c r="AC9" s="108"/>
      <c r="AD9" s="108"/>
      <c r="AE9" s="96"/>
      <c r="AF9" s="96"/>
      <c r="AG9" s="96"/>
    </row>
    <row r="10">
      <c r="A10" s="96"/>
      <c r="B10" s="109" t="s">
        <v>98</v>
      </c>
      <c r="C10" s="96"/>
      <c r="D10" s="110" t="s">
        <v>9</v>
      </c>
      <c r="E10" s="111" t="s">
        <v>99</v>
      </c>
      <c r="F10" s="111" t="s">
        <v>100</v>
      </c>
      <c r="G10" s="111" t="s">
        <v>101</v>
      </c>
      <c r="H10" s="111" t="s">
        <v>102</v>
      </c>
      <c r="I10" s="112" t="s">
        <v>103</v>
      </c>
      <c r="J10" s="96"/>
      <c r="K10" s="113" t="s">
        <v>9</v>
      </c>
      <c r="L10" s="114" t="s">
        <v>99</v>
      </c>
      <c r="M10" s="114" t="s">
        <v>100</v>
      </c>
      <c r="N10" s="114" t="s">
        <v>101</v>
      </c>
      <c r="O10" s="114" t="s">
        <v>102</v>
      </c>
      <c r="P10" s="115" t="s">
        <v>103</v>
      </c>
      <c r="Q10" s="96"/>
      <c r="R10" s="110" t="s">
        <v>9</v>
      </c>
      <c r="S10" s="111" t="s">
        <v>99</v>
      </c>
      <c r="T10" s="111" t="s">
        <v>100</v>
      </c>
      <c r="U10" s="111" t="s">
        <v>101</v>
      </c>
      <c r="V10" s="111" t="s">
        <v>102</v>
      </c>
      <c r="W10" s="112" t="s">
        <v>103</v>
      </c>
      <c r="X10" s="96"/>
      <c r="Y10" s="110" t="s">
        <v>9</v>
      </c>
      <c r="Z10" s="111" t="s">
        <v>99</v>
      </c>
      <c r="AA10" s="111" t="s">
        <v>100</v>
      </c>
      <c r="AB10" s="111" t="s">
        <v>101</v>
      </c>
      <c r="AC10" s="111" t="s">
        <v>102</v>
      </c>
      <c r="AD10" s="112" t="s">
        <v>103</v>
      </c>
      <c r="AE10" s="96"/>
      <c r="AF10" s="96"/>
      <c r="AG10" s="96"/>
    </row>
    <row r="11" ht="30.0" customHeight="1">
      <c r="A11" s="96"/>
      <c r="B11" s="31"/>
      <c r="C11" s="96"/>
      <c r="D11" s="116" t="s">
        <v>14</v>
      </c>
      <c r="E11" s="107" t="s">
        <v>104</v>
      </c>
      <c r="F11" s="117">
        <f>PI()*45.2*((24/2)^2)</f>
        <v>20447.99826</v>
      </c>
      <c r="G11" s="117">
        <f>PI()*24*(45.2+24/2)</f>
        <v>4312.778395</v>
      </c>
      <c r="H11" s="118" t="s">
        <v>105</v>
      </c>
      <c r="I11" s="119"/>
      <c r="J11" s="96"/>
      <c r="K11" s="120" t="s">
        <v>14</v>
      </c>
      <c r="L11" s="121" t="s">
        <v>106</v>
      </c>
      <c r="M11" s="122">
        <f t="shared" ref="M11:M12" si="1">PI()*36*((23.5/2)^2)</f>
        <v>15614.50089</v>
      </c>
      <c r="N11" s="122">
        <f t="shared" ref="N11:N12" si="2">PI()*23.5*(36+23.5/2)</f>
        <v>3525.259656</v>
      </c>
      <c r="O11" s="123" t="s">
        <v>107</v>
      </c>
      <c r="P11" s="124"/>
      <c r="Q11" s="96"/>
      <c r="R11" s="116" t="s">
        <v>14</v>
      </c>
      <c r="S11" s="107" t="s">
        <v>106</v>
      </c>
      <c r="T11" s="117">
        <f t="shared" ref="T11:T12" si="3">PI()*36*((23.5/2)^2)</f>
        <v>15614.50089</v>
      </c>
      <c r="U11" s="117">
        <f t="shared" ref="U11:U12" si="4">PI()*23.5*(36+23.5/2)</f>
        <v>3525.259656</v>
      </c>
      <c r="V11" s="118" t="s">
        <v>107</v>
      </c>
      <c r="W11" s="125" t="s">
        <v>108</v>
      </c>
      <c r="X11" s="96"/>
      <c r="Y11" s="126" t="s">
        <v>20</v>
      </c>
      <c r="Z11" s="127" t="s">
        <v>109</v>
      </c>
      <c r="AA11" s="128">
        <f>PI()*22*((13.5/2)^2)</f>
        <v>3149.053936</v>
      </c>
      <c r="AB11" s="128">
        <f>PI()*13.5*(22+13.5/2)</f>
        <v>1219.330649</v>
      </c>
      <c r="AC11" s="127"/>
      <c r="AD11" s="129"/>
      <c r="AE11" s="96"/>
      <c r="AF11" s="96"/>
      <c r="AG11" s="96"/>
    </row>
    <row r="12" ht="30.0" customHeight="1">
      <c r="A12" s="96"/>
      <c r="B12" s="31"/>
      <c r="C12" s="96"/>
      <c r="D12" s="116" t="s">
        <v>78</v>
      </c>
      <c r="E12" s="107" t="s">
        <v>110</v>
      </c>
      <c r="F12" s="117">
        <f>PI()*20*((14/2)^2)</f>
        <v>3078.760801</v>
      </c>
      <c r="G12" s="117">
        <f>PI()*14*(20+14/2)</f>
        <v>1187.522023</v>
      </c>
      <c r="H12" s="96"/>
      <c r="I12" s="119"/>
      <c r="J12" s="96"/>
      <c r="K12" s="116" t="s">
        <v>78</v>
      </c>
      <c r="L12" s="107" t="s">
        <v>106</v>
      </c>
      <c r="M12" s="117">
        <f t="shared" si="1"/>
        <v>15614.50089</v>
      </c>
      <c r="N12" s="117">
        <f t="shared" si="2"/>
        <v>3525.259656</v>
      </c>
      <c r="O12" s="118" t="s">
        <v>107</v>
      </c>
      <c r="P12" s="119"/>
      <c r="Q12" s="96"/>
      <c r="R12" s="116" t="s">
        <v>20</v>
      </c>
      <c r="S12" s="107" t="s">
        <v>106</v>
      </c>
      <c r="T12" s="117">
        <f t="shared" si="3"/>
        <v>15614.50089</v>
      </c>
      <c r="U12" s="117">
        <f t="shared" si="4"/>
        <v>3525.259656</v>
      </c>
      <c r="V12" s="118" t="s">
        <v>107</v>
      </c>
      <c r="W12" s="125" t="s">
        <v>108</v>
      </c>
      <c r="X12" s="96"/>
      <c r="Y12" s="130"/>
      <c r="Z12" s="96"/>
      <c r="AA12" s="96"/>
      <c r="AB12" s="96"/>
      <c r="AC12" s="96"/>
      <c r="AD12" s="96"/>
      <c r="AE12" s="96"/>
      <c r="AF12" s="96"/>
      <c r="AG12" s="96"/>
    </row>
    <row r="13" ht="30.0" customHeight="1">
      <c r="A13" s="96"/>
      <c r="B13" s="71"/>
      <c r="C13" s="96"/>
      <c r="D13" s="126" t="s">
        <v>84</v>
      </c>
      <c r="E13" s="131"/>
      <c r="F13" s="131"/>
      <c r="G13" s="131"/>
      <c r="H13" s="131"/>
      <c r="I13" s="129"/>
      <c r="J13" s="96"/>
      <c r="K13" s="126" t="s">
        <v>20</v>
      </c>
      <c r="L13" s="131"/>
      <c r="M13" s="131"/>
      <c r="N13" s="131"/>
      <c r="O13" s="131"/>
      <c r="P13" s="129"/>
      <c r="Q13" s="96"/>
      <c r="R13" s="126" t="s">
        <v>86</v>
      </c>
      <c r="S13" s="127" t="s">
        <v>111</v>
      </c>
      <c r="T13" s="128">
        <f>PI()*16*((10/2)^2)</f>
        <v>1256.637061</v>
      </c>
      <c r="U13" s="128"/>
      <c r="V13" s="131"/>
      <c r="W13" s="129"/>
      <c r="X13" s="96"/>
      <c r="Y13" s="130"/>
      <c r="Z13" s="96"/>
      <c r="AA13" s="96"/>
      <c r="AB13" s="96"/>
      <c r="AC13" s="96"/>
      <c r="AD13" s="96"/>
      <c r="AE13" s="96"/>
      <c r="AF13" s="96"/>
      <c r="AG13" s="96"/>
    </row>
    <row r="14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130"/>
      <c r="L14" s="96"/>
      <c r="M14" s="96"/>
      <c r="N14" s="96"/>
      <c r="O14" s="96"/>
      <c r="P14" s="96"/>
      <c r="Q14" s="96"/>
      <c r="R14" s="130"/>
      <c r="S14" s="96"/>
      <c r="T14" s="96"/>
      <c r="U14" s="96"/>
      <c r="V14" s="96"/>
      <c r="W14" s="96"/>
      <c r="X14" s="96"/>
      <c r="Y14" s="130"/>
      <c r="Z14" s="96"/>
      <c r="AA14" s="96"/>
      <c r="AB14" s="96"/>
      <c r="AC14" s="96"/>
      <c r="AD14" s="96"/>
      <c r="AE14" s="96"/>
      <c r="AF14" s="96"/>
      <c r="AG14" s="96"/>
    </row>
    <row r="15">
      <c r="A15" s="96"/>
      <c r="B15" s="109" t="s">
        <v>112</v>
      </c>
      <c r="C15" s="96"/>
      <c r="D15" s="110" t="s">
        <v>113</v>
      </c>
      <c r="E15" s="111" t="s">
        <v>99</v>
      </c>
      <c r="F15" s="111" t="s">
        <v>100</v>
      </c>
      <c r="G15" s="111" t="s">
        <v>101</v>
      </c>
      <c r="H15" s="111" t="s">
        <v>102</v>
      </c>
      <c r="I15" s="112" t="s">
        <v>103</v>
      </c>
      <c r="J15" s="96"/>
      <c r="K15" s="110" t="s">
        <v>113</v>
      </c>
      <c r="L15" s="111" t="s">
        <v>99</v>
      </c>
      <c r="M15" s="111" t="s">
        <v>100</v>
      </c>
      <c r="N15" s="111" t="s">
        <v>101</v>
      </c>
      <c r="O15" s="111" t="s">
        <v>102</v>
      </c>
      <c r="P15" s="112" t="s">
        <v>103</v>
      </c>
      <c r="Q15" s="96"/>
      <c r="R15" s="110" t="s">
        <v>113</v>
      </c>
      <c r="S15" s="111" t="s">
        <v>99</v>
      </c>
      <c r="T15" s="111" t="s">
        <v>100</v>
      </c>
      <c r="U15" s="111" t="s">
        <v>101</v>
      </c>
      <c r="V15" s="111" t="s">
        <v>102</v>
      </c>
      <c r="W15" s="112" t="s">
        <v>103</v>
      </c>
      <c r="X15" s="96"/>
      <c r="Y15" s="110" t="s">
        <v>113</v>
      </c>
      <c r="Z15" s="111" t="s">
        <v>99</v>
      </c>
      <c r="AA15" s="111" t="s">
        <v>100</v>
      </c>
      <c r="AB15" s="111" t="s">
        <v>101</v>
      </c>
      <c r="AC15" s="111" t="s">
        <v>102</v>
      </c>
      <c r="AD15" s="112" t="s">
        <v>103</v>
      </c>
      <c r="AE15" s="96"/>
      <c r="AF15" s="96"/>
      <c r="AG15" s="96"/>
    </row>
    <row r="16" ht="30.0" customHeight="1">
      <c r="A16" s="96"/>
      <c r="B16" s="31"/>
      <c r="C16" s="96"/>
      <c r="D16" s="116" t="s">
        <v>114</v>
      </c>
      <c r="E16" s="107" t="s">
        <v>115</v>
      </c>
      <c r="F16" s="132">
        <f>36*48*60</f>
        <v>103680</v>
      </c>
      <c r="G16" s="132">
        <f>2*(36*48+48*60+36*60)</f>
        <v>13536</v>
      </c>
      <c r="H16" s="96"/>
      <c r="I16" s="119"/>
      <c r="J16" s="96"/>
      <c r="K16" s="126" t="s">
        <v>116</v>
      </c>
      <c r="L16" s="127" t="s">
        <v>117</v>
      </c>
      <c r="M16" s="127">
        <f>102*102*36</f>
        <v>374544</v>
      </c>
      <c r="N16" s="127">
        <f>2*(102*102+102*36+102*36)</f>
        <v>35496</v>
      </c>
      <c r="O16" s="131"/>
      <c r="P16" s="129"/>
      <c r="Q16" s="96"/>
      <c r="R16" s="126" t="s">
        <v>116</v>
      </c>
      <c r="S16" s="127" t="s">
        <v>117</v>
      </c>
      <c r="T16" s="127">
        <f>102*102*36</f>
        <v>374544</v>
      </c>
      <c r="U16" s="127">
        <f>2*(102*102+102*36+102*36)</f>
        <v>35496</v>
      </c>
      <c r="V16" s="131"/>
      <c r="W16" s="129"/>
      <c r="X16" s="96"/>
      <c r="Y16" s="120" t="s">
        <v>118</v>
      </c>
      <c r="Z16" s="121" t="s">
        <v>119</v>
      </c>
      <c r="AA16" s="121">
        <f>18.3*27.9*20.4</f>
        <v>10415.628</v>
      </c>
      <c r="AB16" s="121">
        <f>2*(18.3*27.9+18.3*20.4+27.9*20.4)</f>
        <v>2906.1</v>
      </c>
      <c r="AC16" s="133"/>
      <c r="AD16" s="134" t="s">
        <v>120</v>
      </c>
      <c r="AE16" s="96"/>
      <c r="AF16" s="96"/>
      <c r="AG16" s="96"/>
    </row>
    <row r="17" ht="30.0" customHeight="1">
      <c r="A17" s="96"/>
      <c r="B17" s="31"/>
      <c r="C17" s="96"/>
      <c r="D17" s="116" t="s">
        <v>121</v>
      </c>
      <c r="E17" s="96"/>
      <c r="F17" s="96"/>
      <c r="G17" s="96"/>
      <c r="H17" s="96"/>
      <c r="I17" s="119"/>
      <c r="J17" s="96"/>
      <c r="K17" s="130"/>
      <c r="L17" s="96"/>
      <c r="M17" s="96"/>
      <c r="N17" s="96"/>
      <c r="O17" s="96"/>
      <c r="P17" s="96"/>
      <c r="Q17" s="96"/>
      <c r="R17" s="130"/>
      <c r="S17" s="96"/>
      <c r="T17" s="96"/>
      <c r="U17" s="96"/>
      <c r="V17" s="96"/>
      <c r="W17" s="96"/>
      <c r="X17" s="96"/>
      <c r="Y17" s="116" t="s">
        <v>122</v>
      </c>
      <c r="Z17" s="107" t="s">
        <v>123</v>
      </c>
      <c r="AA17" s="107">
        <f>15.9*19.1*21.1</f>
        <v>6407.859</v>
      </c>
      <c r="AB17" s="107">
        <f>2*(15.9*19.1+15.9*21.1+19.1*21.1)</f>
        <v>2084.38</v>
      </c>
      <c r="AC17" s="96"/>
      <c r="AD17" s="125" t="s">
        <v>124</v>
      </c>
      <c r="AE17" s="96"/>
      <c r="AF17" s="96"/>
      <c r="AG17" s="96"/>
    </row>
    <row r="18" ht="30.0" customHeight="1">
      <c r="A18" s="96"/>
      <c r="B18" s="71"/>
      <c r="C18" s="96"/>
      <c r="D18" s="126" t="s">
        <v>116</v>
      </c>
      <c r="E18" s="131"/>
      <c r="F18" s="131"/>
      <c r="G18" s="131"/>
      <c r="H18" s="131"/>
      <c r="I18" s="129"/>
      <c r="J18" s="96"/>
      <c r="K18" s="130"/>
      <c r="L18" s="96"/>
      <c r="M18" s="96"/>
      <c r="N18" s="96"/>
      <c r="O18" s="96"/>
      <c r="P18" s="96"/>
      <c r="Q18" s="96"/>
      <c r="R18" s="130"/>
      <c r="S18" s="96"/>
      <c r="T18" s="96"/>
      <c r="U18" s="96"/>
      <c r="V18" s="96"/>
      <c r="W18" s="96"/>
      <c r="X18" s="96"/>
      <c r="Y18" s="126" t="s">
        <v>125</v>
      </c>
      <c r="Z18" s="127" t="s">
        <v>126</v>
      </c>
      <c r="AA18" s="127">
        <f>31.7*26*60.9</f>
        <v>50193.78</v>
      </c>
      <c r="AB18" s="127">
        <f>2*(31.7*26+31.7*60.9+26*60.9)</f>
        <v>8676.26</v>
      </c>
      <c r="AC18" s="131"/>
      <c r="AD18" s="135" t="s">
        <v>127</v>
      </c>
      <c r="AE18" s="96"/>
      <c r="AF18" s="96"/>
      <c r="AG18" s="96"/>
    </row>
    <row r="19">
      <c r="D19" s="96"/>
      <c r="K19" s="96"/>
      <c r="R19" s="130"/>
      <c r="Y19" s="130"/>
    </row>
    <row r="20">
      <c r="D20" s="96"/>
      <c r="K20" s="96"/>
      <c r="R20" s="96"/>
      <c r="Y20" s="96"/>
    </row>
    <row r="21">
      <c r="D21" s="96"/>
      <c r="K21" s="96"/>
      <c r="R21" s="96"/>
      <c r="Y21" s="96"/>
    </row>
    <row r="22">
      <c r="D22" s="96"/>
      <c r="K22" s="96"/>
      <c r="R22" s="96"/>
      <c r="Y22" s="96"/>
    </row>
    <row r="23">
      <c r="D23" s="96"/>
      <c r="K23" s="96"/>
      <c r="R23" s="96"/>
      <c r="Y23" s="96"/>
    </row>
    <row r="24">
      <c r="D24" s="96"/>
      <c r="K24" s="96"/>
      <c r="R24" s="96"/>
      <c r="Y24" s="96"/>
    </row>
    <row r="25">
      <c r="D25" s="96"/>
      <c r="K25" s="96"/>
      <c r="R25" s="96"/>
      <c r="Y25" s="96"/>
    </row>
    <row r="26">
      <c r="D26" s="96"/>
      <c r="K26" s="96"/>
      <c r="R26" s="96"/>
      <c r="Y26" s="96"/>
    </row>
    <row r="27">
      <c r="D27" s="96"/>
      <c r="K27" s="96"/>
      <c r="R27" s="96"/>
      <c r="Y27" s="96"/>
    </row>
    <row r="28">
      <c r="D28" s="96"/>
      <c r="K28" s="96"/>
      <c r="R28" s="96"/>
      <c r="Y28" s="96"/>
    </row>
    <row r="29">
      <c r="D29" s="96"/>
      <c r="K29" s="96"/>
      <c r="R29" s="96"/>
      <c r="Y29" s="96"/>
    </row>
    <row r="30">
      <c r="D30" s="96"/>
      <c r="K30" s="96"/>
      <c r="R30" s="96"/>
      <c r="Y30" s="96"/>
    </row>
    <row r="31">
      <c r="D31" s="96"/>
      <c r="K31" s="96"/>
      <c r="R31" s="96"/>
      <c r="Y31" s="96"/>
    </row>
    <row r="32">
      <c r="D32" s="96"/>
      <c r="K32" s="96"/>
      <c r="R32" s="96"/>
      <c r="Y32" s="96"/>
    </row>
    <row r="33">
      <c r="D33" s="96"/>
      <c r="K33" s="96"/>
      <c r="R33" s="96"/>
      <c r="Y33" s="96"/>
    </row>
    <row r="34">
      <c r="D34" s="96"/>
      <c r="K34" s="96"/>
      <c r="R34" s="96"/>
      <c r="Y34" s="96"/>
    </row>
    <row r="35">
      <c r="D35" s="96"/>
      <c r="K35" s="96"/>
      <c r="R35" s="96"/>
      <c r="Y35" s="96"/>
    </row>
    <row r="36">
      <c r="D36" s="96"/>
      <c r="K36" s="96"/>
      <c r="R36" s="96"/>
      <c r="Y36" s="96"/>
    </row>
    <row r="37">
      <c r="D37" s="96"/>
      <c r="K37" s="96"/>
      <c r="R37" s="96"/>
      <c r="Y37" s="96"/>
    </row>
    <row r="38">
      <c r="D38" s="96"/>
      <c r="K38" s="96"/>
      <c r="R38" s="96"/>
      <c r="Y38" s="96"/>
    </row>
    <row r="39">
      <c r="D39" s="96"/>
      <c r="K39" s="96"/>
      <c r="R39" s="96"/>
      <c r="Y39" s="96"/>
    </row>
    <row r="40">
      <c r="D40" s="96"/>
      <c r="K40" s="96"/>
      <c r="R40" s="96"/>
      <c r="Y40" s="96"/>
    </row>
    <row r="41">
      <c r="D41" s="96"/>
      <c r="K41" s="96"/>
      <c r="R41" s="96"/>
      <c r="Y41" s="96"/>
    </row>
    <row r="42">
      <c r="D42" s="96"/>
      <c r="K42" s="96"/>
      <c r="R42" s="96"/>
      <c r="Y42" s="96"/>
    </row>
    <row r="43">
      <c r="D43" s="96"/>
      <c r="K43" s="96"/>
      <c r="R43" s="96"/>
      <c r="Y43" s="96"/>
    </row>
    <row r="44">
      <c r="D44" s="96"/>
      <c r="K44" s="96"/>
      <c r="R44" s="96"/>
      <c r="Y44" s="96"/>
    </row>
    <row r="45">
      <c r="D45" s="96"/>
      <c r="K45" s="96"/>
      <c r="R45" s="96"/>
      <c r="Y45" s="96"/>
    </row>
    <row r="46">
      <c r="D46" s="96"/>
      <c r="K46" s="96"/>
      <c r="R46" s="96"/>
      <c r="Y46" s="96"/>
    </row>
    <row r="47">
      <c r="D47" s="96"/>
      <c r="K47" s="96"/>
      <c r="R47" s="96"/>
      <c r="Y47" s="96"/>
    </row>
    <row r="48">
      <c r="D48" s="96"/>
      <c r="K48" s="96"/>
      <c r="R48" s="96"/>
      <c r="Y48" s="96"/>
    </row>
    <row r="49">
      <c r="D49" s="96"/>
      <c r="K49" s="96"/>
      <c r="R49" s="96"/>
      <c r="Y49" s="96"/>
    </row>
    <row r="50">
      <c r="D50" s="96"/>
      <c r="K50" s="96"/>
      <c r="R50" s="96"/>
      <c r="Y50" s="96"/>
    </row>
    <row r="51">
      <c r="D51" s="96"/>
      <c r="K51" s="96"/>
      <c r="R51" s="96"/>
      <c r="Y51" s="96"/>
    </row>
    <row r="52">
      <c r="D52" s="96"/>
      <c r="K52" s="96"/>
      <c r="R52" s="96"/>
      <c r="Y52" s="96"/>
    </row>
    <row r="53">
      <c r="D53" s="96"/>
      <c r="K53" s="96"/>
      <c r="R53" s="96"/>
      <c r="Y53" s="96"/>
    </row>
    <row r="54">
      <c r="D54" s="96"/>
      <c r="K54" s="96"/>
      <c r="R54" s="96"/>
      <c r="Y54" s="96"/>
    </row>
    <row r="55">
      <c r="D55" s="96"/>
      <c r="K55" s="96"/>
      <c r="R55" s="96"/>
      <c r="Y55" s="96"/>
    </row>
    <row r="56">
      <c r="D56" s="96"/>
      <c r="K56" s="96"/>
      <c r="R56" s="96"/>
      <c r="Y56" s="96"/>
    </row>
    <row r="57">
      <c r="D57" s="96"/>
      <c r="K57" s="96"/>
      <c r="R57" s="96"/>
      <c r="Y57" s="96"/>
    </row>
    <row r="58">
      <c r="D58" s="96"/>
      <c r="K58" s="96"/>
      <c r="R58" s="96"/>
      <c r="Y58" s="96"/>
    </row>
    <row r="59">
      <c r="D59" s="96"/>
      <c r="K59" s="96"/>
      <c r="R59" s="96"/>
      <c r="Y59" s="96"/>
    </row>
    <row r="60">
      <c r="D60" s="96"/>
      <c r="K60" s="96"/>
      <c r="R60" s="96"/>
      <c r="Y60" s="96"/>
    </row>
    <row r="61">
      <c r="D61" s="96"/>
      <c r="K61" s="96"/>
      <c r="R61" s="96"/>
      <c r="Y61" s="96"/>
    </row>
    <row r="62">
      <c r="D62" s="96"/>
      <c r="K62" s="96"/>
      <c r="R62" s="96"/>
      <c r="Y62" s="96"/>
    </row>
    <row r="63">
      <c r="D63" s="96"/>
      <c r="K63" s="96"/>
      <c r="R63" s="96"/>
      <c r="Y63" s="96"/>
    </row>
    <row r="64">
      <c r="D64" s="96"/>
      <c r="K64" s="96"/>
      <c r="R64" s="96"/>
      <c r="Y64" s="96"/>
    </row>
    <row r="65">
      <c r="D65" s="96"/>
      <c r="K65" s="96"/>
      <c r="R65" s="96"/>
      <c r="Y65" s="96"/>
    </row>
    <row r="66">
      <c r="D66" s="96"/>
      <c r="K66" s="96"/>
      <c r="R66" s="96"/>
      <c r="Y66" s="96"/>
    </row>
    <row r="67">
      <c r="D67" s="96"/>
      <c r="K67" s="96"/>
      <c r="R67" s="96"/>
      <c r="Y67" s="96"/>
    </row>
    <row r="68">
      <c r="D68" s="96"/>
      <c r="K68" s="96"/>
      <c r="R68" s="96"/>
      <c r="Y68" s="96"/>
    </row>
    <row r="69">
      <c r="D69" s="96"/>
      <c r="K69" s="96"/>
      <c r="R69" s="96"/>
      <c r="Y69" s="96"/>
    </row>
    <row r="70">
      <c r="D70" s="96"/>
      <c r="K70" s="96"/>
      <c r="R70" s="96"/>
      <c r="Y70" s="96"/>
    </row>
    <row r="71">
      <c r="D71" s="96"/>
      <c r="K71" s="96"/>
      <c r="R71" s="96"/>
      <c r="Y71" s="96"/>
    </row>
    <row r="72">
      <c r="D72" s="96"/>
      <c r="K72" s="96"/>
      <c r="R72" s="96"/>
      <c r="Y72" s="96"/>
    </row>
    <row r="73">
      <c r="D73" s="96"/>
      <c r="K73" s="96"/>
      <c r="R73" s="96"/>
      <c r="Y73" s="96"/>
    </row>
    <row r="74">
      <c r="D74" s="96"/>
      <c r="K74" s="96"/>
      <c r="R74" s="96"/>
      <c r="Y74" s="96"/>
    </row>
    <row r="75">
      <c r="D75" s="96"/>
      <c r="K75" s="96"/>
      <c r="R75" s="96"/>
      <c r="Y75" s="96"/>
    </row>
    <row r="76">
      <c r="D76" s="96"/>
      <c r="K76" s="96"/>
      <c r="R76" s="96"/>
      <c r="Y76" s="96"/>
    </row>
    <row r="77">
      <c r="D77" s="96"/>
      <c r="K77" s="96"/>
      <c r="R77" s="96"/>
      <c r="Y77" s="96"/>
    </row>
    <row r="78">
      <c r="D78" s="96"/>
      <c r="K78" s="96"/>
      <c r="R78" s="96"/>
      <c r="Y78" s="96"/>
    </row>
    <row r="79">
      <c r="D79" s="96"/>
      <c r="K79" s="96"/>
      <c r="R79" s="96"/>
      <c r="Y79" s="96"/>
    </row>
    <row r="80">
      <c r="D80" s="96"/>
      <c r="K80" s="96"/>
      <c r="R80" s="96"/>
      <c r="Y80" s="96"/>
    </row>
    <row r="81">
      <c r="D81" s="96"/>
      <c r="K81" s="96"/>
      <c r="R81" s="96"/>
      <c r="Y81" s="96"/>
    </row>
    <row r="82">
      <c r="D82" s="96"/>
      <c r="K82" s="96"/>
      <c r="R82" s="96"/>
      <c r="Y82" s="96"/>
    </row>
    <row r="83">
      <c r="D83" s="96"/>
      <c r="K83" s="96"/>
      <c r="R83" s="96"/>
      <c r="Y83" s="96"/>
    </row>
    <row r="84">
      <c r="D84" s="96"/>
      <c r="K84" s="96"/>
      <c r="R84" s="96"/>
      <c r="Y84" s="96"/>
    </row>
    <row r="85">
      <c r="D85" s="96"/>
      <c r="K85" s="96"/>
      <c r="R85" s="96"/>
      <c r="Y85" s="96"/>
    </row>
    <row r="86">
      <c r="D86" s="96"/>
      <c r="K86" s="96"/>
      <c r="R86" s="96"/>
      <c r="Y86" s="96"/>
    </row>
    <row r="87">
      <c r="D87" s="96"/>
      <c r="K87" s="96"/>
      <c r="R87" s="96"/>
      <c r="Y87" s="96"/>
    </row>
    <row r="88">
      <c r="D88" s="96"/>
      <c r="K88" s="96"/>
      <c r="R88" s="96"/>
      <c r="Y88" s="96"/>
    </row>
    <row r="89">
      <c r="D89" s="96"/>
      <c r="K89" s="96"/>
      <c r="R89" s="96"/>
      <c r="Y89" s="96"/>
    </row>
    <row r="90">
      <c r="D90" s="96"/>
      <c r="K90" s="96"/>
      <c r="R90" s="96"/>
      <c r="Y90" s="96"/>
    </row>
    <row r="91">
      <c r="D91" s="96"/>
      <c r="K91" s="96"/>
      <c r="R91" s="96"/>
      <c r="Y91" s="96"/>
    </row>
    <row r="92">
      <c r="D92" s="96"/>
      <c r="K92" s="96"/>
      <c r="R92" s="96"/>
      <c r="Y92" s="96"/>
    </row>
    <row r="93">
      <c r="D93" s="96"/>
      <c r="K93" s="96"/>
      <c r="R93" s="96"/>
      <c r="Y93" s="96"/>
    </row>
    <row r="94">
      <c r="D94" s="96"/>
      <c r="K94" s="96"/>
      <c r="R94" s="96"/>
      <c r="Y94" s="96"/>
    </row>
    <row r="95">
      <c r="D95" s="96"/>
      <c r="K95" s="96"/>
      <c r="R95" s="96"/>
      <c r="Y95" s="96"/>
    </row>
    <row r="96">
      <c r="D96" s="96"/>
      <c r="K96" s="96"/>
      <c r="R96" s="96"/>
      <c r="Y96" s="96"/>
    </row>
    <row r="97">
      <c r="D97" s="96"/>
      <c r="K97" s="96"/>
      <c r="R97" s="96"/>
      <c r="Y97" s="96"/>
    </row>
    <row r="98">
      <c r="D98" s="96"/>
      <c r="K98" s="96"/>
      <c r="R98" s="96"/>
      <c r="Y98" s="96"/>
    </row>
    <row r="99">
      <c r="D99" s="96"/>
      <c r="K99" s="96"/>
      <c r="R99" s="96"/>
      <c r="Y99" s="96"/>
    </row>
    <row r="100">
      <c r="D100" s="96"/>
      <c r="K100" s="96"/>
      <c r="R100" s="96"/>
      <c r="Y100" s="96"/>
    </row>
    <row r="101">
      <c r="D101" s="96"/>
      <c r="K101" s="96"/>
      <c r="R101" s="96"/>
      <c r="Y101" s="96"/>
    </row>
    <row r="102">
      <c r="D102" s="96"/>
      <c r="K102" s="96"/>
      <c r="R102" s="96"/>
      <c r="Y102" s="96"/>
    </row>
    <row r="103">
      <c r="D103" s="96"/>
      <c r="K103" s="96"/>
      <c r="R103" s="96"/>
      <c r="Y103" s="96"/>
    </row>
    <row r="104">
      <c r="D104" s="96"/>
      <c r="K104" s="96"/>
      <c r="R104" s="96"/>
      <c r="Y104" s="96"/>
    </row>
    <row r="105">
      <c r="D105" s="96"/>
      <c r="K105" s="96"/>
      <c r="R105" s="96"/>
      <c r="Y105" s="96"/>
    </row>
    <row r="106">
      <c r="D106" s="96"/>
      <c r="K106" s="96"/>
      <c r="R106" s="96"/>
      <c r="Y106" s="96"/>
    </row>
    <row r="107">
      <c r="D107" s="96"/>
      <c r="K107" s="96"/>
      <c r="R107" s="96"/>
      <c r="Y107" s="96"/>
    </row>
    <row r="108">
      <c r="D108" s="96"/>
      <c r="K108" s="96"/>
      <c r="R108" s="96"/>
      <c r="Y108" s="96"/>
    </row>
    <row r="109">
      <c r="D109" s="96"/>
      <c r="K109" s="96"/>
      <c r="R109" s="96"/>
      <c r="Y109" s="96"/>
    </row>
    <row r="110">
      <c r="D110" s="96"/>
      <c r="K110" s="96"/>
      <c r="R110" s="96"/>
      <c r="Y110" s="96"/>
    </row>
    <row r="111">
      <c r="D111" s="96"/>
      <c r="K111" s="96"/>
      <c r="R111" s="96"/>
      <c r="Y111" s="96"/>
    </row>
    <row r="112">
      <c r="D112" s="96"/>
      <c r="K112" s="96"/>
      <c r="R112" s="96"/>
      <c r="Y112" s="96"/>
    </row>
    <row r="113">
      <c r="D113" s="96"/>
      <c r="K113" s="96"/>
      <c r="R113" s="96"/>
      <c r="Y113" s="96"/>
    </row>
    <row r="114">
      <c r="D114" s="96"/>
      <c r="K114" s="96"/>
      <c r="R114" s="96"/>
      <c r="Y114" s="96"/>
    </row>
    <row r="115">
      <c r="D115" s="96"/>
      <c r="K115" s="96"/>
      <c r="R115" s="96"/>
      <c r="Y115" s="96"/>
    </row>
    <row r="116">
      <c r="D116" s="96"/>
      <c r="K116" s="96"/>
      <c r="R116" s="96"/>
      <c r="Y116" s="96"/>
    </row>
    <row r="117">
      <c r="D117" s="96"/>
      <c r="K117" s="96"/>
      <c r="R117" s="96"/>
      <c r="Y117" s="96"/>
    </row>
    <row r="118">
      <c r="D118" s="96"/>
      <c r="K118" s="96"/>
      <c r="R118" s="96"/>
      <c r="Y118" s="96"/>
    </row>
    <row r="119">
      <c r="D119" s="96"/>
      <c r="K119" s="96"/>
      <c r="R119" s="96"/>
      <c r="Y119" s="96"/>
    </row>
    <row r="120">
      <c r="D120" s="96"/>
      <c r="K120" s="96"/>
      <c r="R120" s="96"/>
      <c r="Y120" s="96"/>
    </row>
    <row r="121">
      <c r="D121" s="96"/>
      <c r="K121" s="96"/>
      <c r="R121" s="96"/>
      <c r="Y121" s="96"/>
    </row>
    <row r="122">
      <c r="D122" s="96"/>
      <c r="K122" s="96"/>
      <c r="R122" s="96"/>
      <c r="Y122" s="96"/>
    </row>
    <row r="123">
      <c r="D123" s="96"/>
      <c r="K123" s="96"/>
      <c r="R123" s="96"/>
      <c r="Y123" s="96"/>
    </row>
    <row r="124">
      <c r="D124" s="96"/>
      <c r="K124" s="96"/>
      <c r="R124" s="96"/>
      <c r="Y124" s="96"/>
    </row>
    <row r="125">
      <c r="D125" s="96"/>
      <c r="K125" s="96"/>
      <c r="R125" s="96"/>
      <c r="Y125" s="96"/>
    </row>
    <row r="126">
      <c r="D126" s="96"/>
      <c r="K126" s="96"/>
      <c r="R126" s="96"/>
      <c r="Y126" s="96"/>
    </row>
    <row r="127">
      <c r="D127" s="96"/>
      <c r="K127" s="96"/>
      <c r="R127" s="96"/>
      <c r="Y127" s="96"/>
    </row>
    <row r="128">
      <c r="D128" s="96"/>
      <c r="K128" s="96"/>
      <c r="R128" s="96"/>
      <c r="Y128" s="96"/>
    </row>
    <row r="129">
      <c r="D129" s="96"/>
      <c r="K129" s="96"/>
      <c r="R129" s="96"/>
      <c r="Y129" s="96"/>
    </row>
    <row r="130">
      <c r="D130" s="96"/>
      <c r="K130" s="96"/>
      <c r="R130" s="96"/>
      <c r="Y130" s="96"/>
    </row>
    <row r="131">
      <c r="D131" s="96"/>
      <c r="K131" s="96"/>
      <c r="R131" s="96"/>
      <c r="Y131" s="96"/>
    </row>
    <row r="132">
      <c r="D132" s="96"/>
      <c r="K132" s="96"/>
      <c r="R132" s="96"/>
      <c r="Y132" s="96"/>
    </row>
    <row r="133">
      <c r="D133" s="96"/>
      <c r="K133" s="96"/>
      <c r="R133" s="96"/>
      <c r="Y133" s="96"/>
    </row>
    <row r="134">
      <c r="D134" s="96"/>
      <c r="K134" s="96"/>
      <c r="R134" s="96"/>
      <c r="Y134" s="96"/>
    </row>
    <row r="135">
      <c r="D135" s="96"/>
      <c r="K135" s="96"/>
      <c r="R135" s="96"/>
      <c r="Y135" s="96"/>
    </row>
    <row r="136">
      <c r="D136" s="96"/>
      <c r="K136" s="96"/>
      <c r="R136" s="96"/>
      <c r="Y136" s="96"/>
    </row>
    <row r="137">
      <c r="D137" s="96"/>
      <c r="K137" s="96"/>
      <c r="R137" s="96"/>
      <c r="Y137" s="96"/>
    </row>
    <row r="138">
      <c r="D138" s="96"/>
      <c r="K138" s="96"/>
      <c r="R138" s="96"/>
      <c r="Y138" s="96"/>
    </row>
    <row r="139">
      <c r="D139" s="96"/>
      <c r="K139" s="96"/>
      <c r="R139" s="96"/>
      <c r="Y139" s="96"/>
    </row>
    <row r="140">
      <c r="D140" s="96"/>
      <c r="K140" s="96"/>
      <c r="R140" s="96"/>
      <c r="Y140" s="96"/>
    </row>
    <row r="141">
      <c r="D141" s="96"/>
      <c r="K141" s="96"/>
      <c r="R141" s="96"/>
      <c r="Y141" s="96"/>
    </row>
    <row r="142">
      <c r="D142" s="96"/>
      <c r="K142" s="96"/>
      <c r="R142" s="96"/>
      <c r="Y142" s="96"/>
    </row>
    <row r="143">
      <c r="D143" s="96"/>
      <c r="K143" s="96"/>
      <c r="R143" s="96"/>
      <c r="Y143" s="96"/>
    </row>
    <row r="144">
      <c r="D144" s="96"/>
      <c r="K144" s="96"/>
      <c r="R144" s="96"/>
      <c r="Y144" s="96"/>
    </row>
    <row r="145">
      <c r="D145" s="96"/>
      <c r="K145" s="96"/>
      <c r="R145" s="96"/>
      <c r="Y145" s="96"/>
    </row>
    <row r="146">
      <c r="D146" s="96"/>
      <c r="K146" s="96"/>
      <c r="R146" s="96"/>
      <c r="Y146" s="96"/>
    </row>
    <row r="147">
      <c r="D147" s="96"/>
      <c r="K147" s="96"/>
      <c r="R147" s="96"/>
      <c r="Y147" s="96"/>
    </row>
    <row r="148">
      <c r="D148" s="96"/>
      <c r="K148" s="96"/>
      <c r="R148" s="96"/>
      <c r="Y148" s="96"/>
    </row>
    <row r="149">
      <c r="D149" s="96"/>
      <c r="K149" s="96"/>
      <c r="R149" s="96"/>
      <c r="Y149" s="96"/>
    </row>
    <row r="150">
      <c r="D150" s="96"/>
      <c r="K150" s="96"/>
      <c r="R150" s="96"/>
      <c r="Y150" s="96"/>
    </row>
    <row r="151">
      <c r="D151" s="96"/>
      <c r="K151" s="96"/>
      <c r="R151" s="96"/>
      <c r="Y151" s="96"/>
    </row>
    <row r="152">
      <c r="D152" s="96"/>
      <c r="K152" s="96"/>
      <c r="R152" s="96"/>
      <c r="Y152" s="96"/>
    </row>
    <row r="153">
      <c r="D153" s="96"/>
      <c r="K153" s="96"/>
      <c r="R153" s="96"/>
      <c r="Y153" s="96"/>
    </row>
    <row r="154">
      <c r="D154" s="96"/>
      <c r="K154" s="96"/>
      <c r="R154" s="96"/>
      <c r="Y154" s="96"/>
    </row>
    <row r="155">
      <c r="D155" s="96"/>
      <c r="K155" s="96"/>
      <c r="R155" s="96"/>
      <c r="Y155" s="96"/>
    </row>
    <row r="156">
      <c r="D156" s="96"/>
      <c r="K156" s="96"/>
      <c r="R156" s="96"/>
      <c r="Y156" s="96"/>
    </row>
    <row r="157">
      <c r="D157" s="96"/>
      <c r="K157" s="96"/>
      <c r="R157" s="96"/>
      <c r="Y157" s="96"/>
    </row>
    <row r="158">
      <c r="D158" s="96"/>
      <c r="K158" s="96"/>
      <c r="R158" s="96"/>
      <c r="Y158" s="96"/>
    </row>
    <row r="159">
      <c r="D159" s="96"/>
      <c r="K159" s="96"/>
      <c r="R159" s="96"/>
      <c r="Y159" s="96"/>
    </row>
    <row r="160">
      <c r="D160" s="96"/>
      <c r="K160" s="96"/>
      <c r="R160" s="96"/>
      <c r="Y160" s="96"/>
    </row>
    <row r="161">
      <c r="D161" s="96"/>
      <c r="K161" s="96"/>
      <c r="R161" s="96"/>
      <c r="Y161" s="96"/>
    </row>
    <row r="162">
      <c r="D162" s="96"/>
      <c r="K162" s="96"/>
      <c r="R162" s="96"/>
      <c r="Y162" s="96"/>
    </row>
    <row r="163">
      <c r="D163" s="96"/>
      <c r="K163" s="96"/>
      <c r="R163" s="96"/>
      <c r="Y163" s="96"/>
    </row>
    <row r="164">
      <c r="D164" s="96"/>
      <c r="K164" s="96"/>
      <c r="R164" s="96"/>
      <c r="Y164" s="96"/>
    </row>
    <row r="165">
      <c r="D165" s="96"/>
      <c r="K165" s="96"/>
      <c r="R165" s="96"/>
      <c r="Y165" s="96"/>
    </row>
    <row r="166">
      <c r="D166" s="96"/>
      <c r="K166" s="96"/>
      <c r="R166" s="96"/>
      <c r="Y166" s="96"/>
    </row>
    <row r="167">
      <c r="D167" s="96"/>
      <c r="K167" s="96"/>
      <c r="R167" s="96"/>
      <c r="Y167" s="96"/>
    </row>
    <row r="168">
      <c r="D168" s="96"/>
      <c r="K168" s="96"/>
      <c r="R168" s="96"/>
      <c r="Y168" s="96"/>
    </row>
    <row r="169">
      <c r="D169" s="96"/>
      <c r="K169" s="96"/>
      <c r="R169" s="96"/>
      <c r="Y169" s="96"/>
    </row>
    <row r="170">
      <c r="D170" s="96"/>
      <c r="K170" s="96"/>
      <c r="R170" s="96"/>
      <c r="Y170" s="96"/>
    </row>
    <row r="171">
      <c r="D171" s="96"/>
      <c r="K171" s="96"/>
      <c r="R171" s="96"/>
      <c r="Y171" s="96"/>
    </row>
    <row r="172">
      <c r="D172" s="96"/>
      <c r="K172" s="96"/>
      <c r="R172" s="96"/>
      <c r="Y172" s="96"/>
    </row>
    <row r="173">
      <c r="D173" s="96"/>
      <c r="K173" s="96"/>
      <c r="R173" s="96"/>
      <c r="Y173" s="96"/>
    </row>
    <row r="174">
      <c r="D174" s="96"/>
      <c r="K174" s="96"/>
      <c r="R174" s="96"/>
      <c r="Y174" s="96"/>
    </row>
    <row r="175">
      <c r="D175" s="96"/>
      <c r="K175" s="96"/>
      <c r="R175" s="96"/>
      <c r="Y175" s="96"/>
    </row>
    <row r="176">
      <c r="D176" s="96"/>
      <c r="K176" s="96"/>
      <c r="R176" s="96"/>
      <c r="Y176" s="96"/>
    </row>
    <row r="177">
      <c r="D177" s="96"/>
      <c r="K177" s="96"/>
      <c r="R177" s="96"/>
      <c r="Y177" s="96"/>
    </row>
    <row r="178">
      <c r="D178" s="96"/>
      <c r="K178" s="96"/>
      <c r="R178" s="96"/>
      <c r="Y178" s="96"/>
    </row>
    <row r="179">
      <c r="D179" s="96"/>
      <c r="K179" s="96"/>
      <c r="R179" s="96"/>
      <c r="Y179" s="96"/>
    </row>
    <row r="180">
      <c r="D180" s="96"/>
      <c r="K180" s="96"/>
      <c r="R180" s="96"/>
      <c r="Y180" s="96"/>
    </row>
    <row r="181">
      <c r="D181" s="96"/>
      <c r="K181" s="96"/>
      <c r="R181" s="96"/>
      <c r="Y181" s="96"/>
    </row>
    <row r="182">
      <c r="D182" s="96"/>
      <c r="K182" s="96"/>
      <c r="R182" s="96"/>
      <c r="Y182" s="96"/>
    </row>
    <row r="183">
      <c r="D183" s="96"/>
      <c r="K183" s="96"/>
      <c r="R183" s="96"/>
      <c r="Y183" s="96"/>
    </row>
    <row r="184">
      <c r="D184" s="96"/>
      <c r="K184" s="96"/>
      <c r="R184" s="96"/>
      <c r="Y184" s="96"/>
    </row>
    <row r="185">
      <c r="D185" s="96"/>
      <c r="K185" s="96"/>
      <c r="R185" s="96"/>
      <c r="Y185" s="96"/>
    </row>
    <row r="186">
      <c r="D186" s="96"/>
      <c r="K186" s="96"/>
      <c r="R186" s="96"/>
      <c r="Y186" s="96"/>
    </row>
    <row r="187">
      <c r="D187" s="96"/>
      <c r="K187" s="96"/>
      <c r="R187" s="96"/>
      <c r="Y187" s="96"/>
    </row>
    <row r="188">
      <c r="D188" s="96"/>
      <c r="K188" s="96"/>
      <c r="R188" s="96"/>
      <c r="Y188" s="96"/>
    </row>
    <row r="189">
      <c r="D189" s="96"/>
      <c r="K189" s="96"/>
      <c r="R189" s="96"/>
      <c r="Y189" s="96"/>
    </row>
    <row r="190">
      <c r="D190" s="96"/>
      <c r="K190" s="96"/>
      <c r="R190" s="96"/>
      <c r="Y190" s="96"/>
    </row>
    <row r="191">
      <c r="D191" s="96"/>
      <c r="K191" s="96"/>
      <c r="R191" s="96"/>
      <c r="Y191" s="96"/>
    </row>
    <row r="192">
      <c r="D192" s="96"/>
      <c r="K192" s="96"/>
      <c r="R192" s="96"/>
      <c r="Y192" s="96"/>
    </row>
    <row r="193">
      <c r="D193" s="96"/>
      <c r="K193" s="96"/>
      <c r="R193" s="96"/>
      <c r="Y193" s="96"/>
    </row>
    <row r="194">
      <c r="D194" s="96"/>
      <c r="K194" s="96"/>
      <c r="R194" s="96"/>
      <c r="Y194" s="96"/>
    </row>
    <row r="195">
      <c r="D195" s="96"/>
      <c r="K195" s="96"/>
      <c r="R195" s="96"/>
      <c r="Y195" s="96"/>
    </row>
    <row r="196">
      <c r="D196" s="96"/>
      <c r="K196" s="96"/>
      <c r="R196" s="96"/>
      <c r="Y196" s="96"/>
    </row>
    <row r="197">
      <c r="D197" s="96"/>
      <c r="K197" s="96"/>
      <c r="R197" s="96"/>
      <c r="Y197" s="96"/>
    </row>
    <row r="198">
      <c r="D198" s="96"/>
      <c r="K198" s="96"/>
      <c r="R198" s="96"/>
      <c r="Y198" s="96"/>
    </row>
    <row r="199">
      <c r="D199" s="96"/>
      <c r="K199" s="96"/>
      <c r="R199" s="96"/>
      <c r="Y199" s="96"/>
    </row>
    <row r="200">
      <c r="D200" s="96"/>
      <c r="K200" s="96"/>
      <c r="R200" s="96"/>
      <c r="Y200" s="96"/>
    </row>
    <row r="201">
      <c r="D201" s="96"/>
      <c r="K201" s="96"/>
      <c r="R201" s="96"/>
      <c r="Y201" s="96"/>
    </row>
    <row r="202">
      <c r="D202" s="96"/>
      <c r="K202" s="96"/>
      <c r="R202" s="96"/>
      <c r="Y202" s="96"/>
    </row>
    <row r="203">
      <c r="D203" s="96"/>
      <c r="K203" s="96"/>
      <c r="R203" s="96"/>
      <c r="Y203" s="96"/>
    </row>
    <row r="204">
      <c r="D204" s="96"/>
      <c r="K204" s="96"/>
      <c r="R204" s="96"/>
      <c r="Y204" s="96"/>
    </row>
    <row r="205">
      <c r="D205" s="96"/>
      <c r="K205" s="96"/>
      <c r="R205" s="96"/>
      <c r="Y205" s="96"/>
    </row>
    <row r="206">
      <c r="D206" s="96"/>
      <c r="K206" s="96"/>
      <c r="R206" s="96"/>
      <c r="Y206" s="96"/>
    </row>
    <row r="207">
      <c r="D207" s="96"/>
      <c r="K207" s="96"/>
      <c r="R207" s="96"/>
      <c r="Y207" s="96"/>
    </row>
    <row r="208">
      <c r="D208" s="96"/>
      <c r="K208" s="96"/>
      <c r="R208" s="96"/>
      <c r="Y208" s="96"/>
    </row>
    <row r="209">
      <c r="D209" s="96"/>
      <c r="K209" s="96"/>
      <c r="R209" s="96"/>
      <c r="Y209" s="96"/>
    </row>
    <row r="210">
      <c r="D210" s="96"/>
      <c r="K210" s="96"/>
      <c r="R210" s="96"/>
      <c r="Y210" s="96"/>
    </row>
    <row r="211">
      <c r="D211" s="96"/>
      <c r="K211" s="96"/>
      <c r="R211" s="96"/>
      <c r="Y211" s="96"/>
    </row>
    <row r="212">
      <c r="D212" s="96"/>
      <c r="K212" s="96"/>
      <c r="R212" s="96"/>
      <c r="Y212" s="96"/>
    </row>
    <row r="213">
      <c r="D213" s="96"/>
      <c r="K213" s="96"/>
      <c r="R213" s="96"/>
      <c r="Y213" s="96"/>
    </row>
    <row r="214">
      <c r="D214" s="96"/>
      <c r="K214" s="96"/>
      <c r="R214" s="96"/>
      <c r="Y214" s="96"/>
    </row>
    <row r="215">
      <c r="D215" s="96"/>
      <c r="K215" s="96"/>
      <c r="R215" s="96"/>
      <c r="Y215" s="96"/>
    </row>
    <row r="216">
      <c r="D216" s="96"/>
      <c r="K216" s="96"/>
      <c r="R216" s="96"/>
      <c r="Y216" s="96"/>
    </row>
    <row r="217">
      <c r="D217" s="96"/>
      <c r="K217" s="96"/>
      <c r="R217" s="96"/>
      <c r="Y217" s="96"/>
    </row>
    <row r="218">
      <c r="D218" s="96"/>
      <c r="K218" s="96"/>
      <c r="R218" s="96"/>
      <c r="Y218" s="96"/>
    </row>
    <row r="219">
      <c r="D219" s="96"/>
      <c r="K219" s="96"/>
      <c r="R219" s="96"/>
      <c r="Y219" s="96"/>
    </row>
    <row r="220">
      <c r="D220" s="96"/>
      <c r="K220" s="96"/>
      <c r="R220" s="96"/>
      <c r="Y220" s="96"/>
    </row>
    <row r="221">
      <c r="D221" s="96"/>
      <c r="K221" s="96"/>
      <c r="R221" s="96"/>
      <c r="Y221" s="96"/>
    </row>
    <row r="222">
      <c r="D222" s="96"/>
      <c r="K222" s="96"/>
      <c r="R222" s="96"/>
      <c r="Y222" s="96"/>
    </row>
    <row r="223">
      <c r="D223" s="96"/>
      <c r="K223" s="96"/>
      <c r="R223" s="96"/>
      <c r="Y223" s="96"/>
    </row>
    <row r="224">
      <c r="D224" s="96"/>
      <c r="K224" s="96"/>
      <c r="R224" s="96"/>
      <c r="Y224" s="96"/>
    </row>
    <row r="225">
      <c r="D225" s="96"/>
      <c r="K225" s="96"/>
      <c r="R225" s="96"/>
      <c r="Y225" s="96"/>
    </row>
    <row r="226">
      <c r="D226" s="96"/>
      <c r="K226" s="96"/>
      <c r="R226" s="96"/>
      <c r="Y226" s="96"/>
    </row>
    <row r="227">
      <c r="D227" s="96"/>
      <c r="K227" s="96"/>
      <c r="R227" s="96"/>
      <c r="Y227" s="96"/>
    </row>
    <row r="228">
      <c r="D228" s="96"/>
      <c r="K228" s="96"/>
      <c r="R228" s="96"/>
      <c r="Y228" s="96"/>
    </row>
    <row r="229">
      <c r="D229" s="96"/>
      <c r="K229" s="96"/>
      <c r="R229" s="96"/>
      <c r="Y229" s="96"/>
    </row>
    <row r="230">
      <c r="D230" s="96"/>
      <c r="K230" s="96"/>
      <c r="R230" s="96"/>
      <c r="Y230" s="96"/>
    </row>
    <row r="231">
      <c r="D231" s="96"/>
      <c r="K231" s="96"/>
      <c r="R231" s="96"/>
      <c r="Y231" s="96"/>
    </row>
    <row r="232">
      <c r="D232" s="96"/>
      <c r="K232" s="96"/>
      <c r="R232" s="96"/>
      <c r="Y232" s="96"/>
    </row>
    <row r="233">
      <c r="D233" s="96"/>
      <c r="K233" s="96"/>
      <c r="R233" s="96"/>
      <c r="Y233" s="96"/>
    </row>
    <row r="234">
      <c r="D234" s="96"/>
      <c r="K234" s="96"/>
      <c r="R234" s="96"/>
      <c r="Y234" s="96"/>
    </row>
    <row r="235">
      <c r="D235" s="96"/>
      <c r="K235" s="96"/>
      <c r="R235" s="96"/>
      <c r="Y235" s="96"/>
    </row>
    <row r="236">
      <c r="D236" s="96"/>
      <c r="K236" s="96"/>
      <c r="R236" s="96"/>
      <c r="Y236" s="96"/>
    </row>
    <row r="237">
      <c r="D237" s="96"/>
      <c r="K237" s="96"/>
      <c r="R237" s="96"/>
      <c r="Y237" s="96"/>
    </row>
    <row r="238">
      <c r="D238" s="96"/>
      <c r="K238" s="96"/>
      <c r="R238" s="96"/>
      <c r="Y238" s="96"/>
    </row>
    <row r="239">
      <c r="D239" s="96"/>
      <c r="K239" s="96"/>
      <c r="R239" s="96"/>
      <c r="Y239" s="96"/>
    </row>
    <row r="240">
      <c r="D240" s="96"/>
      <c r="K240" s="96"/>
      <c r="R240" s="96"/>
      <c r="Y240" s="96"/>
    </row>
    <row r="241">
      <c r="D241" s="96"/>
      <c r="K241" s="96"/>
      <c r="R241" s="96"/>
      <c r="Y241" s="96"/>
    </row>
    <row r="242">
      <c r="D242" s="96"/>
      <c r="K242" s="96"/>
      <c r="R242" s="96"/>
      <c r="Y242" s="96"/>
    </row>
    <row r="243">
      <c r="D243" s="96"/>
      <c r="K243" s="96"/>
      <c r="R243" s="96"/>
      <c r="Y243" s="96"/>
    </row>
    <row r="244">
      <c r="D244" s="96"/>
      <c r="K244" s="96"/>
      <c r="R244" s="96"/>
      <c r="Y244" s="96"/>
    </row>
    <row r="245">
      <c r="D245" s="96"/>
      <c r="K245" s="96"/>
      <c r="R245" s="96"/>
      <c r="Y245" s="96"/>
    </row>
    <row r="246">
      <c r="D246" s="96"/>
      <c r="K246" s="96"/>
      <c r="R246" s="96"/>
      <c r="Y246" s="96"/>
    </row>
    <row r="247">
      <c r="D247" s="96"/>
      <c r="K247" s="96"/>
      <c r="R247" s="96"/>
      <c r="Y247" s="96"/>
    </row>
    <row r="248">
      <c r="D248" s="96"/>
      <c r="K248" s="96"/>
      <c r="R248" s="96"/>
      <c r="Y248" s="96"/>
    </row>
    <row r="249">
      <c r="D249" s="96"/>
      <c r="K249" s="96"/>
      <c r="R249" s="96"/>
      <c r="Y249" s="96"/>
    </row>
    <row r="250">
      <c r="D250" s="96"/>
      <c r="K250" s="96"/>
      <c r="R250" s="96"/>
      <c r="Y250" s="96"/>
    </row>
    <row r="251">
      <c r="D251" s="96"/>
      <c r="K251" s="96"/>
      <c r="R251" s="96"/>
      <c r="Y251" s="96"/>
    </row>
    <row r="252">
      <c r="D252" s="96"/>
      <c r="K252" s="96"/>
      <c r="R252" s="96"/>
      <c r="Y252" s="96"/>
    </row>
    <row r="253">
      <c r="D253" s="96"/>
      <c r="K253" s="96"/>
      <c r="R253" s="96"/>
      <c r="Y253" s="96"/>
    </row>
    <row r="254">
      <c r="D254" s="96"/>
      <c r="K254" s="96"/>
      <c r="R254" s="96"/>
      <c r="Y254" s="96"/>
    </row>
    <row r="255">
      <c r="D255" s="96"/>
      <c r="K255" s="96"/>
      <c r="R255" s="96"/>
      <c r="Y255" s="96"/>
    </row>
    <row r="256">
      <c r="D256" s="96"/>
      <c r="K256" s="96"/>
      <c r="R256" s="96"/>
      <c r="Y256" s="96"/>
    </row>
    <row r="257">
      <c r="D257" s="96"/>
      <c r="K257" s="96"/>
      <c r="R257" s="96"/>
      <c r="Y257" s="96"/>
    </row>
    <row r="258">
      <c r="D258" s="96"/>
      <c r="K258" s="96"/>
      <c r="R258" s="96"/>
      <c r="Y258" s="96"/>
    </row>
    <row r="259">
      <c r="D259" s="96"/>
      <c r="K259" s="96"/>
      <c r="R259" s="96"/>
      <c r="Y259" s="96"/>
    </row>
    <row r="260">
      <c r="D260" s="96"/>
      <c r="K260" s="96"/>
      <c r="R260" s="96"/>
      <c r="Y260" s="96"/>
    </row>
    <row r="261">
      <c r="D261" s="96"/>
      <c r="K261" s="96"/>
      <c r="R261" s="96"/>
      <c r="Y261" s="96"/>
    </row>
    <row r="262">
      <c r="D262" s="96"/>
      <c r="K262" s="96"/>
      <c r="R262" s="96"/>
      <c r="Y262" s="96"/>
    </row>
    <row r="263">
      <c r="D263" s="96"/>
      <c r="K263" s="96"/>
      <c r="R263" s="96"/>
      <c r="Y263" s="96"/>
    </row>
    <row r="264">
      <c r="D264" s="96"/>
      <c r="K264" s="96"/>
      <c r="R264" s="96"/>
      <c r="Y264" s="96"/>
    </row>
    <row r="265">
      <c r="D265" s="96"/>
      <c r="K265" s="96"/>
      <c r="R265" s="96"/>
      <c r="Y265" s="96"/>
    </row>
    <row r="266">
      <c r="D266" s="96"/>
      <c r="K266" s="96"/>
      <c r="R266" s="96"/>
      <c r="Y266" s="96"/>
    </row>
    <row r="267">
      <c r="D267" s="96"/>
      <c r="K267" s="96"/>
      <c r="R267" s="96"/>
      <c r="Y267" s="96"/>
    </row>
    <row r="268">
      <c r="D268" s="96"/>
      <c r="K268" s="96"/>
      <c r="R268" s="96"/>
      <c r="Y268" s="96"/>
    </row>
    <row r="269">
      <c r="D269" s="96"/>
      <c r="K269" s="96"/>
      <c r="R269" s="96"/>
      <c r="Y269" s="96"/>
    </row>
    <row r="270">
      <c r="D270" s="96"/>
      <c r="K270" s="96"/>
      <c r="R270" s="96"/>
      <c r="Y270" s="96"/>
    </row>
    <row r="271">
      <c r="D271" s="96"/>
      <c r="K271" s="96"/>
      <c r="R271" s="96"/>
      <c r="Y271" s="96"/>
    </row>
    <row r="272">
      <c r="D272" s="96"/>
      <c r="K272" s="96"/>
      <c r="R272" s="96"/>
      <c r="Y272" s="96"/>
    </row>
    <row r="273">
      <c r="D273" s="96"/>
      <c r="K273" s="96"/>
      <c r="R273" s="96"/>
      <c r="Y273" s="96"/>
    </row>
    <row r="274">
      <c r="D274" s="96"/>
      <c r="K274" s="96"/>
      <c r="R274" s="96"/>
      <c r="Y274" s="96"/>
    </row>
    <row r="275">
      <c r="D275" s="96"/>
      <c r="K275" s="96"/>
      <c r="R275" s="96"/>
      <c r="Y275" s="96"/>
    </row>
    <row r="276">
      <c r="D276" s="96"/>
      <c r="K276" s="96"/>
      <c r="R276" s="96"/>
      <c r="Y276" s="96"/>
    </row>
    <row r="277">
      <c r="D277" s="96"/>
      <c r="K277" s="96"/>
      <c r="R277" s="96"/>
      <c r="Y277" s="96"/>
    </row>
    <row r="278">
      <c r="D278" s="96"/>
      <c r="K278" s="96"/>
      <c r="R278" s="96"/>
      <c r="Y278" s="96"/>
    </row>
    <row r="279">
      <c r="D279" s="96"/>
      <c r="K279" s="96"/>
      <c r="R279" s="96"/>
      <c r="Y279" s="96"/>
    </row>
    <row r="280">
      <c r="D280" s="96"/>
      <c r="K280" s="96"/>
      <c r="R280" s="96"/>
      <c r="Y280" s="96"/>
    </row>
    <row r="281">
      <c r="D281" s="96"/>
      <c r="K281" s="96"/>
      <c r="R281" s="96"/>
      <c r="Y281" s="96"/>
    </row>
    <row r="282">
      <c r="D282" s="96"/>
      <c r="K282" s="96"/>
      <c r="R282" s="96"/>
      <c r="Y282" s="96"/>
    </row>
    <row r="283">
      <c r="D283" s="96"/>
      <c r="K283" s="96"/>
      <c r="R283" s="96"/>
      <c r="Y283" s="96"/>
    </row>
    <row r="284">
      <c r="D284" s="96"/>
      <c r="K284" s="96"/>
      <c r="R284" s="96"/>
      <c r="Y284" s="96"/>
    </row>
    <row r="285">
      <c r="D285" s="96"/>
      <c r="K285" s="96"/>
      <c r="R285" s="96"/>
      <c r="Y285" s="96"/>
    </row>
    <row r="286">
      <c r="D286" s="96"/>
      <c r="K286" s="96"/>
      <c r="R286" s="96"/>
      <c r="Y286" s="96"/>
    </row>
    <row r="287">
      <c r="D287" s="96"/>
      <c r="K287" s="96"/>
      <c r="R287" s="96"/>
      <c r="Y287" s="96"/>
    </row>
    <row r="288">
      <c r="D288" s="96"/>
      <c r="K288" s="96"/>
      <c r="R288" s="96"/>
      <c r="Y288" s="96"/>
    </row>
    <row r="289">
      <c r="D289" s="96"/>
      <c r="K289" s="96"/>
      <c r="R289" s="96"/>
      <c r="Y289" s="96"/>
    </row>
    <row r="290">
      <c r="D290" s="96"/>
      <c r="K290" s="96"/>
      <c r="R290" s="96"/>
      <c r="Y290" s="96"/>
    </row>
    <row r="291">
      <c r="D291" s="96"/>
      <c r="K291" s="96"/>
      <c r="R291" s="96"/>
      <c r="Y291" s="96"/>
    </row>
    <row r="292">
      <c r="D292" s="96"/>
      <c r="K292" s="96"/>
      <c r="R292" s="96"/>
      <c r="Y292" s="96"/>
    </row>
    <row r="293">
      <c r="D293" s="96"/>
      <c r="K293" s="96"/>
      <c r="R293" s="96"/>
      <c r="Y293" s="96"/>
    </row>
    <row r="294">
      <c r="D294" s="96"/>
      <c r="K294" s="96"/>
      <c r="R294" s="96"/>
      <c r="Y294" s="96"/>
    </row>
    <row r="295">
      <c r="D295" s="96"/>
      <c r="K295" s="96"/>
      <c r="R295" s="96"/>
      <c r="Y295" s="96"/>
    </row>
    <row r="296">
      <c r="D296" s="96"/>
      <c r="K296" s="96"/>
      <c r="R296" s="96"/>
      <c r="Y296" s="96"/>
    </row>
    <row r="297">
      <c r="D297" s="96"/>
      <c r="K297" s="96"/>
      <c r="R297" s="96"/>
      <c r="Y297" s="96"/>
    </row>
    <row r="298">
      <c r="D298" s="96"/>
      <c r="K298" s="96"/>
      <c r="R298" s="96"/>
      <c r="Y298" s="96"/>
    </row>
    <row r="299">
      <c r="D299" s="96"/>
      <c r="K299" s="96"/>
      <c r="R299" s="96"/>
      <c r="Y299" s="96"/>
    </row>
    <row r="300">
      <c r="D300" s="96"/>
      <c r="K300" s="96"/>
      <c r="R300" s="96"/>
      <c r="Y300" s="96"/>
    </row>
    <row r="301">
      <c r="D301" s="96"/>
      <c r="K301" s="96"/>
      <c r="R301" s="96"/>
      <c r="Y301" s="96"/>
    </row>
    <row r="302">
      <c r="D302" s="96"/>
      <c r="K302" s="96"/>
      <c r="R302" s="96"/>
      <c r="Y302" s="96"/>
    </row>
    <row r="303">
      <c r="D303" s="96"/>
      <c r="K303" s="96"/>
      <c r="R303" s="96"/>
      <c r="Y303" s="96"/>
    </row>
    <row r="304">
      <c r="D304" s="96"/>
      <c r="K304" s="96"/>
      <c r="R304" s="96"/>
      <c r="Y304" s="96"/>
    </row>
    <row r="305">
      <c r="D305" s="96"/>
      <c r="K305" s="96"/>
      <c r="R305" s="96"/>
      <c r="Y305" s="96"/>
    </row>
    <row r="306">
      <c r="D306" s="96"/>
      <c r="K306" s="96"/>
      <c r="R306" s="96"/>
      <c r="Y306" s="96"/>
    </row>
    <row r="307">
      <c r="D307" s="96"/>
      <c r="K307" s="96"/>
      <c r="R307" s="96"/>
      <c r="Y307" s="96"/>
    </row>
    <row r="308">
      <c r="D308" s="96"/>
      <c r="K308" s="96"/>
      <c r="R308" s="96"/>
      <c r="Y308" s="96"/>
    </row>
    <row r="309">
      <c r="D309" s="96"/>
      <c r="K309" s="96"/>
      <c r="R309" s="96"/>
      <c r="Y309" s="96"/>
    </row>
    <row r="310">
      <c r="D310" s="96"/>
      <c r="K310" s="96"/>
      <c r="R310" s="96"/>
      <c r="Y310" s="96"/>
    </row>
    <row r="311">
      <c r="D311" s="96"/>
      <c r="K311" s="96"/>
      <c r="R311" s="96"/>
      <c r="Y311" s="96"/>
    </row>
    <row r="312">
      <c r="D312" s="96"/>
      <c r="K312" s="96"/>
      <c r="R312" s="96"/>
      <c r="Y312" s="96"/>
    </row>
    <row r="313">
      <c r="D313" s="96"/>
      <c r="K313" s="96"/>
      <c r="R313" s="96"/>
      <c r="Y313" s="96"/>
    </row>
    <row r="314">
      <c r="D314" s="96"/>
      <c r="K314" s="96"/>
      <c r="R314" s="96"/>
      <c r="Y314" s="96"/>
    </row>
    <row r="315">
      <c r="D315" s="96"/>
      <c r="K315" s="96"/>
      <c r="R315" s="96"/>
      <c r="Y315" s="96"/>
    </row>
    <row r="316">
      <c r="D316" s="96"/>
      <c r="K316" s="96"/>
      <c r="R316" s="96"/>
      <c r="Y316" s="96"/>
    </row>
    <row r="317">
      <c r="D317" s="96"/>
      <c r="K317" s="96"/>
      <c r="R317" s="96"/>
      <c r="Y317" s="96"/>
    </row>
    <row r="318">
      <c r="D318" s="96"/>
      <c r="K318" s="96"/>
      <c r="R318" s="96"/>
      <c r="Y318" s="96"/>
    </row>
    <row r="319">
      <c r="D319" s="96"/>
      <c r="K319" s="96"/>
      <c r="R319" s="96"/>
      <c r="Y319" s="96"/>
    </row>
    <row r="320">
      <c r="D320" s="96"/>
      <c r="K320" s="96"/>
      <c r="R320" s="96"/>
      <c r="Y320" s="96"/>
    </row>
    <row r="321">
      <c r="D321" s="96"/>
      <c r="K321" s="96"/>
      <c r="R321" s="96"/>
      <c r="Y321" s="96"/>
    </row>
    <row r="322">
      <c r="D322" s="96"/>
      <c r="K322" s="96"/>
      <c r="R322" s="96"/>
      <c r="Y322" s="96"/>
    </row>
    <row r="323">
      <c r="D323" s="96"/>
      <c r="K323" s="96"/>
      <c r="R323" s="96"/>
      <c r="Y323" s="96"/>
    </row>
    <row r="324">
      <c r="D324" s="96"/>
      <c r="K324" s="96"/>
      <c r="R324" s="96"/>
      <c r="Y324" s="96"/>
    </row>
    <row r="325">
      <c r="D325" s="96"/>
      <c r="K325" s="96"/>
      <c r="R325" s="96"/>
      <c r="Y325" s="96"/>
    </row>
    <row r="326">
      <c r="D326" s="96"/>
      <c r="K326" s="96"/>
      <c r="R326" s="96"/>
      <c r="Y326" s="96"/>
    </row>
    <row r="327">
      <c r="D327" s="96"/>
      <c r="K327" s="96"/>
      <c r="R327" s="96"/>
      <c r="Y327" s="96"/>
    </row>
    <row r="328">
      <c r="D328" s="96"/>
      <c r="K328" s="96"/>
      <c r="R328" s="96"/>
      <c r="Y328" s="96"/>
    </row>
    <row r="329">
      <c r="D329" s="96"/>
      <c r="K329" s="96"/>
      <c r="R329" s="96"/>
      <c r="Y329" s="96"/>
    </row>
    <row r="330">
      <c r="D330" s="96"/>
      <c r="K330" s="96"/>
      <c r="R330" s="96"/>
      <c r="Y330" s="96"/>
    </row>
    <row r="331">
      <c r="D331" s="96"/>
      <c r="K331" s="96"/>
      <c r="R331" s="96"/>
      <c r="Y331" s="96"/>
    </row>
    <row r="332">
      <c r="D332" s="96"/>
      <c r="K332" s="96"/>
      <c r="R332" s="96"/>
      <c r="Y332" s="96"/>
    </row>
    <row r="333">
      <c r="D333" s="96"/>
      <c r="K333" s="96"/>
      <c r="R333" s="96"/>
      <c r="Y333" s="96"/>
    </row>
    <row r="334">
      <c r="D334" s="96"/>
      <c r="K334" s="96"/>
      <c r="R334" s="96"/>
      <c r="Y334" s="96"/>
    </row>
    <row r="335">
      <c r="D335" s="96"/>
      <c r="K335" s="96"/>
      <c r="R335" s="96"/>
      <c r="Y335" s="96"/>
    </row>
    <row r="336">
      <c r="D336" s="96"/>
      <c r="K336" s="96"/>
      <c r="R336" s="96"/>
      <c r="Y336" s="96"/>
    </row>
    <row r="337">
      <c r="D337" s="96"/>
      <c r="K337" s="96"/>
      <c r="R337" s="96"/>
      <c r="Y337" s="96"/>
    </row>
    <row r="338">
      <c r="D338" s="96"/>
      <c r="K338" s="96"/>
      <c r="R338" s="96"/>
      <c r="Y338" s="96"/>
    </row>
    <row r="339">
      <c r="D339" s="96"/>
      <c r="K339" s="96"/>
      <c r="R339" s="96"/>
      <c r="Y339" s="96"/>
    </row>
    <row r="340">
      <c r="D340" s="96"/>
      <c r="K340" s="96"/>
      <c r="R340" s="96"/>
      <c r="Y340" s="96"/>
    </row>
    <row r="341">
      <c r="D341" s="96"/>
      <c r="K341" s="96"/>
      <c r="R341" s="96"/>
      <c r="Y341" s="96"/>
    </row>
    <row r="342">
      <c r="D342" s="96"/>
      <c r="K342" s="96"/>
      <c r="R342" s="96"/>
      <c r="Y342" s="96"/>
    </row>
    <row r="343">
      <c r="D343" s="96"/>
      <c r="K343" s="96"/>
      <c r="R343" s="96"/>
      <c r="Y343" s="96"/>
    </row>
    <row r="344">
      <c r="D344" s="96"/>
      <c r="K344" s="96"/>
      <c r="R344" s="96"/>
      <c r="Y344" s="96"/>
    </row>
    <row r="345">
      <c r="D345" s="96"/>
      <c r="K345" s="96"/>
      <c r="R345" s="96"/>
      <c r="Y345" s="96"/>
    </row>
    <row r="346">
      <c r="D346" s="96"/>
      <c r="K346" s="96"/>
      <c r="R346" s="96"/>
      <c r="Y346" s="96"/>
    </row>
    <row r="347">
      <c r="D347" s="96"/>
      <c r="K347" s="96"/>
      <c r="R347" s="96"/>
      <c r="Y347" s="96"/>
    </row>
    <row r="348">
      <c r="D348" s="96"/>
      <c r="K348" s="96"/>
      <c r="R348" s="96"/>
      <c r="Y348" s="96"/>
    </row>
    <row r="349">
      <c r="D349" s="96"/>
      <c r="K349" s="96"/>
      <c r="R349" s="96"/>
      <c r="Y349" s="96"/>
    </row>
    <row r="350">
      <c r="D350" s="96"/>
      <c r="K350" s="96"/>
      <c r="R350" s="96"/>
      <c r="Y350" s="96"/>
    </row>
    <row r="351">
      <c r="D351" s="96"/>
      <c r="K351" s="96"/>
      <c r="R351" s="96"/>
      <c r="Y351" s="96"/>
    </row>
    <row r="352">
      <c r="D352" s="96"/>
      <c r="K352" s="96"/>
      <c r="R352" s="96"/>
      <c r="Y352" s="96"/>
    </row>
    <row r="353">
      <c r="D353" s="96"/>
      <c r="K353" s="96"/>
      <c r="R353" s="96"/>
      <c r="Y353" s="96"/>
    </row>
    <row r="354">
      <c r="D354" s="96"/>
      <c r="K354" s="96"/>
      <c r="R354" s="96"/>
      <c r="Y354" s="96"/>
    </row>
    <row r="355">
      <c r="D355" s="96"/>
      <c r="K355" s="96"/>
      <c r="R355" s="96"/>
      <c r="Y355" s="96"/>
    </row>
    <row r="356">
      <c r="D356" s="96"/>
      <c r="K356" s="96"/>
      <c r="R356" s="96"/>
      <c r="Y356" s="96"/>
    </row>
    <row r="357">
      <c r="D357" s="96"/>
      <c r="K357" s="96"/>
      <c r="R357" s="96"/>
      <c r="Y357" s="96"/>
    </row>
    <row r="358">
      <c r="D358" s="96"/>
      <c r="K358" s="96"/>
      <c r="R358" s="96"/>
      <c r="Y358" s="96"/>
    </row>
    <row r="359">
      <c r="D359" s="96"/>
      <c r="K359" s="96"/>
      <c r="R359" s="96"/>
      <c r="Y359" s="96"/>
    </row>
    <row r="360">
      <c r="D360" s="96"/>
      <c r="K360" s="96"/>
      <c r="R360" s="96"/>
      <c r="Y360" s="96"/>
    </row>
    <row r="361">
      <c r="D361" s="96"/>
      <c r="K361" s="96"/>
      <c r="R361" s="96"/>
      <c r="Y361" s="96"/>
    </row>
    <row r="362">
      <c r="D362" s="96"/>
      <c r="K362" s="96"/>
      <c r="R362" s="96"/>
      <c r="Y362" s="96"/>
    </row>
    <row r="363">
      <c r="D363" s="96"/>
      <c r="K363" s="96"/>
      <c r="R363" s="96"/>
      <c r="Y363" s="96"/>
    </row>
    <row r="364">
      <c r="D364" s="96"/>
      <c r="K364" s="96"/>
      <c r="R364" s="96"/>
      <c r="Y364" s="96"/>
    </row>
    <row r="365">
      <c r="D365" s="96"/>
      <c r="K365" s="96"/>
      <c r="R365" s="96"/>
      <c r="Y365" s="96"/>
    </row>
    <row r="366">
      <c r="D366" s="96"/>
      <c r="K366" s="96"/>
      <c r="R366" s="96"/>
      <c r="Y366" s="96"/>
    </row>
    <row r="367">
      <c r="D367" s="96"/>
      <c r="K367" s="96"/>
      <c r="R367" s="96"/>
      <c r="Y367" s="96"/>
    </row>
    <row r="368">
      <c r="D368" s="96"/>
      <c r="K368" s="96"/>
      <c r="R368" s="96"/>
      <c r="Y368" s="96"/>
    </row>
    <row r="369">
      <c r="D369" s="96"/>
      <c r="K369" s="96"/>
      <c r="R369" s="96"/>
      <c r="Y369" s="96"/>
    </row>
    <row r="370">
      <c r="D370" s="96"/>
      <c r="K370" s="96"/>
      <c r="R370" s="96"/>
      <c r="Y370" s="96"/>
    </row>
    <row r="371">
      <c r="D371" s="96"/>
      <c r="K371" s="96"/>
      <c r="R371" s="96"/>
      <c r="Y371" s="96"/>
    </row>
    <row r="372">
      <c r="D372" s="96"/>
      <c r="K372" s="96"/>
      <c r="R372" s="96"/>
      <c r="Y372" s="96"/>
    </row>
    <row r="373">
      <c r="D373" s="96"/>
      <c r="K373" s="96"/>
      <c r="R373" s="96"/>
      <c r="Y373" s="96"/>
    </row>
    <row r="374">
      <c r="D374" s="96"/>
      <c r="K374" s="96"/>
      <c r="R374" s="96"/>
      <c r="Y374" s="96"/>
    </row>
    <row r="375">
      <c r="D375" s="96"/>
      <c r="K375" s="96"/>
      <c r="R375" s="96"/>
      <c r="Y375" s="96"/>
    </row>
    <row r="376">
      <c r="D376" s="96"/>
      <c r="K376" s="96"/>
      <c r="R376" s="96"/>
      <c r="Y376" s="96"/>
    </row>
    <row r="377">
      <c r="D377" s="96"/>
      <c r="K377" s="96"/>
      <c r="R377" s="96"/>
      <c r="Y377" s="96"/>
    </row>
    <row r="378">
      <c r="D378" s="96"/>
      <c r="K378" s="96"/>
      <c r="R378" s="96"/>
      <c r="Y378" s="96"/>
    </row>
    <row r="379">
      <c r="D379" s="96"/>
      <c r="K379" s="96"/>
      <c r="R379" s="96"/>
      <c r="Y379" s="96"/>
    </row>
    <row r="380">
      <c r="D380" s="96"/>
      <c r="K380" s="96"/>
      <c r="R380" s="96"/>
      <c r="Y380" s="96"/>
    </row>
    <row r="381">
      <c r="D381" s="96"/>
      <c r="K381" s="96"/>
      <c r="R381" s="96"/>
      <c r="Y381" s="96"/>
    </row>
    <row r="382">
      <c r="D382" s="96"/>
      <c r="K382" s="96"/>
      <c r="R382" s="96"/>
      <c r="Y382" s="96"/>
    </row>
    <row r="383">
      <c r="D383" s="96"/>
      <c r="K383" s="96"/>
      <c r="R383" s="96"/>
      <c r="Y383" s="96"/>
    </row>
    <row r="384">
      <c r="D384" s="96"/>
      <c r="K384" s="96"/>
      <c r="R384" s="96"/>
      <c r="Y384" s="96"/>
    </row>
    <row r="385">
      <c r="D385" s="96"/>
      <c r="K385" s="96"/>
      <c r="R385" s="96"/>
      <c r="Y385" s="96"/>
    </row>
    <row r="386">
      <c r="D386" s="96"/>
      <c r="K386" s="96"/>
      <c r="R386" s="96"/>
      <c r="Y386" s="96"/>
    </row>
    <row r="387">
      <c r="D387" s="96"/>
      <c r="K387" s="96"/>
      <c r="R387" s="96"/>
      <c r="Y387" s="96"/>
    </row>
    <row r="388">
      <c r="D388" s="96"/>
      <c r="K388" s="96"/>
      <c r="R388" s="96"/>
      <c r="Y388" s="96"/>
    </row>
    <row r="389">
      <c r="D389" s="96"/>
      <c r="K389" s="96"/>
      <c r="R389" s="96"/>
      <c r="Y389" s="96"/>
    </row>
    <row r="390">
      <c r="D390" s="96"/>
      <c r="K390" s="96"/>
      <c r="R390" s="96"/>
      <c r="Y390" s="96"/>
    </row>
    <row r="391">
      <c r="D391" s="96"/>
      <c r="K391" s="96"/>
      <c r="R391" s="96"/>
      <c r="Y391" s="96"/>
    </row>
    <row r="392">
      <c r="D392" s="96"/>
      <c r="K392" s="96"/>
      <c r="R392" s="96"/>
      <c r="Y392" s="96"/>
    </row>
    <row r="393">
      <c r="D393" s="96"/>
      <c r="K393" s="96"/>
      <c r="R393" s="96"/>
      <c r="Y393" s="96"/>
    </row>
    <row r="394">
      <c r="D394" s="96"/>
      <c r="K394" s="96"/>
      <c r="R394" s="96"/>
      <c r="Y394" s="96"/>
    </row>
    <row r="395">
      <c r="D395" s="96"/>
      <c r="K395" s="96"/>
      <c r="R395" s="96"/>
      <c r="Y395" s="96"/>
    </row>
    <row r="396">
      <c r="D396" s="96"/>
      <c r="K396" s="96"/>
      <c r="R396" s="96"/>
      <c r="Y396" s="96"/>
    </row>
    <row r="397">
      <c r="D397" s="96"/>
      <c r="K397" s="96"/>
      <c r="R397" s="96"/>
      <c r="Y397" s="96"/>
    </row>
    <row r="398">
      <c r="D398" s="96"/>
      <c r="K398" s="96"/>
      <c r="R398" s="96"/>
      <c r="Y398" s="96"/>
    </row>
    <row r="399">
      <c r="D399" s="96"/>
      <c r="K399" s="96"/>
      <c r="R399" s="96"/>
      <c r="Y399" s="96"/>
    </row>
    <row r="400">
      <c r="D400" s="96"/>
      <c r="K400" s="96"/>
      <c r="R400" s="96"/>
      <c r="Y400" s="96"/>
    </row>
    <row r="401">
      <c r="D401" s="96"/>
      <c r="K401" s="96"/>
      <c r="R401" s="96"/>
      <c r="Y401" s="96"/>
    </row>
    <row r="402">
      <c r="D402" s="96"/>
      <c r="K402" s="96"/>
      <c r="R402" s="96"/>
      <c r="Y402" s="96"/>
    </row>
    <row r="403">
      <c r="D403" s="96"/>
      <c r="K403" s="96"/>
      <c r="R403" s="96"/>
      <c r="Y403" s="96"/>
    </row>
    <row r="404">
      <c r="D404" s="96"/>
      <c r="K404" s="96"/>
      <c r="R404" s="96"/>
      <c r="Y404" s="96"/>
    </row>
    <row r="405">
      <c r="D405" s="96"/>
      <c r="K405" s="96"/>
      <c r="R405" s="96"/>
      <c r="Y405" s="96"/>
    </row>
    <row r="406">
      <c r="D406" s="96"/>
      <c r="K406" s="96"/>
      <c r="R406" s="96"/>
      <c r="Y406" s="96"/>
    </row>
    <row r="407">
      <c r="D407" s="96"/>
      <c r="K407" s="96"/>
      <c r="R407" s="96"/>
      <c r="Y407" s="96"/>
    </row>
    <row r="408">
      <c r="D408" s="96"/>
      <c r="K408" s="96"/>
      <c r="R408" s="96"/>
      <c r="Y408" s="96"/>
    </row>
    <row r="409">
      <c r="D409" s="96"/>
      <c r="K409" s="96"/>
      <c r="R409" s="96"/>
      <c r="Y409" s="96"/>
    </row>
    <row r="410">
      <c r="D410" s="96"/>
      <c r="K410" s="96"/>
      <c r="R410" s="96"/>
      <c r="Y410" s="96"/>
    </row>
    <row r="411">
      <c r="D411" s="96"/>
      <c r="K411" s="96"/>
      <c r="R411" s="96"/>
      <c r="Y411" s="96"/>
    </row>
    <row r="412">
      <c r="D412" s="96"/>
      <c r="K412" s="96"/>
      <c r="R412" s="96"/>
      <c r="Y412" s="96"/>
    </row>
    <row r="413">
      <c r="D413" s="96"/>
      <c r="K413" s="96"/>
      <c r="R413" s="96"/>
      <c r="Y413" s="96"/>
    </row>
    <row r="414">
      <c r="D414" s="96"/>
      <c r="K414" s="96"/>
      <c r="R414" s="96"/>
      <c r="Y414" s="96"/>
    </row>
    <row r="415">
      <c r="D415" s="96"/>
      <c r="K415" s="96"/>
      <c r="R415" s="96"/>
      <c r="Y415" s="96"/>
    </row>
    <row r="416">
      <c r="D416" s="96"/>
      <c r="K416" s="96"/>
      <c r="R416" s="96"/>
      <c r="Y416" s="96"/>
    </row>
    <row r="417">
      <c r="D417" s="96"/>
      <c r="K417" s="96"/>
      <c r="R417" s="96"/>
      <c r="Y417" s="96"/>
    </row>
    <row r="418">
      <c r="D418" s="96"/>
      <c r="K418" s="96"/>
      <c r="R418" s="96"/>
      <c r="Y418" s="96"/>
    </row>
    <row r="419">
      <c r="D419" s="96"/>
      <c r="K419" s="96"/>
      <c r="R419" s="96"/>
      <c r="Y419" s="96"/>
    </row>
    <row r="420">
      <c r="D420" s="96"/>
      <c r="K420" s="96"/>
      <c r="R420" s="96"/>
      <c r="Y420" s="96"/>
    </row>
    <row r="421">
      <c r="D421" s="96"/>
      <c r="K421" s="96"/>
      <c r="R421" s="96"/>
      <c r="Y421" s="96"/>
    </row>
    <row r="422">
      <c r="D422" s="96"/>
      <c r="K422" s="96"/>
      <c r="R422" s="96"/>
      <c r="Y422" s="96"/>
    </row>
    <row r="423">
      <c r="D423" s="96"/>
      <c r="K423" s="96"/>
      <c r="R423" s="96"/>
      <c r="Y423" s="96"/>
    </row>
    <row r="424">
      <c r="D424" s="96"/>
      <c r="K424" s="96"/>
      <c r="R424" s="96"/>
      <c r="Y424" s="96"/>
    </row>
    <row r="425">
      <c r="D425" s="96"/>
      <c r="K425" s="96"/>
      <c r="R425" s="96"/>
      <c r="Y425" s="96"/>
    </row>
    <row r="426">
      <c r="D426" s="96"/>
      <c r="K426" s="96"/>
      <c r="R426" s="96"/>
      <c r="Y426" s="96"/>
    </row>
    <row r="427">
      <c r="D427" s="96"/>
      <c r="K427" s="96"/>
      <c r="R427" s="96"/>
      <c r="Y427" s="96"/>
    </row>
    <row r="428">
      <c r="D428" s="96"/>
      <c r="K428" s="96"/>
      <c r="R428" s="96"/>
      <c r="Y428" s="96"/>
    </row>
    <row r="429">
      <c r="D429" s="96"/>
      <c r="K429" s="96"/>
      <c r="R429" s="96"/>
      <c r="Y429" s="96"/>
    </row>
    <row r="430">
      <c r="D430" s="96"/>
      <c r="K430" s="96"/>
      <c r="R430" s="96"/>
      <c r="Y430" s="96"/>
    </row>
    <row r="431">
      <c r="D431" s="96"/>
      <c r="K431" s="96"/>
      <c r="R431" s="96"/>
      <c r="Y431" s="96"/>
    </row>
    <row r="432">
      <c r="D432" s="96"/>
      <c r="K432" s="96"/>
      <c r="R432" s="96"/>
      <c r="Y432" s="96"/>
    </row>
    <row r="433">
      <c r="D433" s="96"/>
      <c r="K433" s="96"/>
      <c r="R433" s="96"/>
      <c r="Y433" s="96"/>
    </row>
    <row r="434">
      <c r="D434" s="96"/>
      <c r="K434" s="96"/>
      <c r="R434" s="96"/>
      <c r="Y434" s="96"/>
    </row>
    <row r="435">
      <c r="D435" s="96"/>
      <c r="K435" s="96"/>
      <c r="R435" s="96"/>
      <c r="Y435" s="96"/>
    </row>
    <row r="436">
      <c r="D436" s="96"/>
      <c r="K436" s="96"/>
      <c r="R436" s="96"/>
      <c r="Y436" s="96"/>
    </row>
    <row r="437">
      <c r="D437" s="96"/>
      <c r="K437" s="96"/>
      <c r="R437" s="96"/>
      <c r="Y437" s="96"/>
    </row>
    <row r="438">
      <c r="D438" s="96"/>
      <c r="K438" s="96"/>
      <c r="R438" s="96"/>
      <c r="Y438" s="96"/>
    </row>
    <row r="439">
      <c r="D439" s="96"/>
      <c r="K439" s="96"/>
      <c r="R439" s="96"/>
      <c r="Y439" s="96"/>
    </row>
    <row r="440">
      <c r="D440" s="96"/>
      <c r="K440" s="96"/>
      <c r="R440" s="96"/>
      <c r="Y440" s="96"/>
    </row>
    <row r="441">
      <c r="D441" s="96"/>
      <c r="K441" s="96"/>
      <c r="R441" s="96"/>
      <c r="Y441" s="96"/>
    </row>
    <row r="442">
      <c r="D442" s="96"/>
      <c r="K442" s="96"/>
      <c r="R442" s="96"/>
      <c r="Y442" s="96"/>
    </row>
    <row r="443">
      <c r="D443" s="96"/>
      <c r="K443" s="96"/>
      <c r="R443" s="96"/>
      <c r="Y443" s="96"/>
    </row>
    <row r="444">
      <c r="D444" s="96"/>
      <c r="K444" s="96"/>
      <c r="R444" s="96"/>
      <c r="Y444" s="96"/>
    </row>
    <row r="445">
      <c r="D445" s="96"/>
      <c r="K445" s="96"/>
      <c r="R445" s="96"/>
      <c r="Y445" s="96"/>
    </row>
    <row r="446">
      <c r="D446" s="96"/>
      <c r="K446" s="96"/>
      <c r="R446" s="96"/>
      <c r="Y446" s="96"/>
    </row>
    <row r="447">
      <c r="D447" s="96"/>
      <c r="K447" s="96"/>
      <c r="R447" s="96"/>
      <c r="Y447" s="96"/>
    </row>
    <row r="448">
      <c r="D448" s="96"/>
      <c r="K448" s="96"/>
      <c r="R448" s="96"/>
      <c r="Y448" s="96"/>
    </row>
    <row r="449">
      <c r="D449" s="96"/>
      <c r="K449" s="96"/>
      <c r="R449" s="96"/>
      <c r="Y449" s="96"/>
    </row>
    <row r="450">
      <c r="D450" s="96"/>
      <c r="K450" s="96"/>
      <c r="R450" s="96"/>
      <c r="Y450" s="96"/>
    </row>
    <row r="451">
      <c r="D451" s="96"/>
      <c r="K451" s="96"/>
      <c r="R451" s="96"/>
      <c r="Y451" s="96"/>
    </row>
    <row r="452">
      <c r="D452" s="96"/>
      <c r="K452" s="96"/>
      <c r="R452" s="96"/>
      <c r="Y452" s="96"/>
    </row>
    <row r="453">
      <c r="D453" s="96"/>
      <c r="K453" s="96"/>
      <c r="R453" s="96"/>
      <c r="Y453" s="96"/>
    </row>
    <row r="454">
      <c r="D454" s="96"/>
      <c r="K454" s="96"/>
      <c r="R454" s="96"/>
      <c r="Y454" s="96"/>
    </row>
    <row r="455">
      <c r="D455" s="96"/>
      <c r="K455" s="96"/>
      <c r="R455" s="96"/>
      <c r="Y455" s="96"/>
    </row>
    <row r="456">
      <c r="D456" s="96"/>
      <c r="K456" s="96"/>
      <c r="R456" s="96"/>
      <c r="Y456" s="96"/>
    </row>
    <row r="457">
      <c r="D457" s="96"/>
      <c r="K457" s="96"/>
      <c r="R457" s="96"/>
      <c r="Y457" s="96"/>
    </row>
    <row r="458">
      <c r="D458" s="96"/>
      <c r="K458" s="96"/>
      <c r="R458" s="96"/>
      <c r="Y458" s="96"/>
    </row>
    <row r="459">
      <c r="D459" s="96"/>
      <c r="K459" s="96"/>
      <c r="R459" s="96"/>
      <c r="Y459" s="96"/>
    </row>
    <row r="460">
      <c r="D460" s="96"/>
      <c r="K460" s="96"/>
      <c r="R460" s="96"/>
      <c r="Y460" s="96"/>
    </row>
    <row r="461">
      <c r="D461" s="96"/>
      <c r="K461" s="96"/>
      <c r="R461" s="96"/>
      <c r="Y461" s="96"/>
    </row>
    <row r="462">
      <c r="D462" s="96"/>
      <c r="K462" s="96"/>
      <c r="R462" s="96"/>
      <c r="Y462" s="96"/>
    </row>
    <row r="463">
      <c r="D463" s="96"/>
      <c r="K463" s="96"/>
      <c r="R463" s="96"/>
      <c r="Y463" s="96"/>
    </row>
    <row r="464">
      <c r="D464" s="96"/>
      <c r="K464" s="96"/>
      <c r="R464" s="96"/>
      <c r="Y464" s="96"/>
    </row>
    <row r="465">
      <c r="D465" s="96"/>
      <c r="K465" s="96"/>
      <c r="R465" s="96"/>
      <c r="Y465" s="96"/>
    </row>
    <row r="466">
      <c r="D466" s="96"/>
      <c r="K466" s="96"/>
      <c r="R466" s="96"/>
      <c r="Y466" s="96"/>
    </row>
    <row r="467">
      <c r="D467" s="96"/>
      <c r="K467" s="96"/>
      <c r="R467" s="96"/>
      <c r="Y467" s="96"/>
    </row>
    <row r="468">
      <c r="D468" s="96"/>
      <c r="K468" s="96"/>
      <c r="R468" s="96"/>
      <c r="Y468" s="96"/>
    </row>
    <row r="469">
      <c r="D469" s="96"/>
      <c r="K469" s="96"/>
      <c r="R469" s="96"/>
      <c r="Y469" s="96"/>
    </row>
    <row r="470">
      <c r="D470" s="96"/>
      <c r="K470" s="96"/>
      <c r="R470" s="96"/>
      <c r="Y470" s="96"/>
    </row>
    <row r="471">
      <c r="D471" s="96"/>
      <c r="K471" s="96"/>
      <c r="R471" s="96"/>
      <c r="Y471" s="96"/>
    </row>
    <row r="472">
      <c r="D472" s="96"/>
      <c r="K472" s="96"/>
      <c r="R472" s="96"/>
      <c r="Y472" s="96"/>
    </row>
    <row r="473">
      <c r="D473" s="96"/>
      <c r="K473" s="96"/>
      <c r="R473" s="96"/>
      <c r="Y473" s="96"/>
    </row>
    <row r="474">
      <c r="D474" s="96"/>
      <c r="K474" s="96"/>
      <c r="R474" s="96"/>
      <c r="Y474" s="96"/>
    </row>
    <row r="475">
      <c r="D475" s="96"/>
      <c r="K475" s="96"/>
      <c r="R475" s="96"/>
      <c r="Y475" s="96"/>
    </row>
    <row r="476">
      <c r="D476" s="96"/>
      <c r="K476" s="96"/>
      <c r="R476" s="96"/>
      <c r="Y476" s="96"/>
    </row>
    <row r="477">
      <c r="D477" s="96"/>
      <c r="K477" s="96"/>
      <c r="R477" s="96"/>
      <c r="Y477" s="96"/>
    </row>
    <row r="478">
      <c r="D478" s="96"/>
      <c r="K478" s="96"/>
      <c r="R478" s="96"/>
      <c r="Y478" s="96"/>
    </row>
    <row r="479">
      <c r="D479" s="96"/>
      <c r="K479" s="96"/>
      <c r="R479" s="96"/>
      <c r="Y479" s="96"/>
    </row>
    <row r="480">
      <c r="D480" s="96"/>
      <c r="K480" s="96"/>
      <c r="R480" s="96"/>
      <c r="Y480" s="96"/>
    </row>
    <row r="481">
      <c r="D481" s="96"/>
      <c r="K481" s="96"/>
      <c r="R481" s="96"/>
      <c r="Y481" s="96"/>
    </row>
    <row r="482">
      <c r="D482" s="96"/>
      <c r="K482" s="96"/>
      <c r="R482" s="96"/>
      <c r="Y482" s="96"/>
    </row>
    <row r="483">
      <c r="D483" s="96"/>
      <c r="K483" s="96"/>
      <c r="R483" s="96"/>
      <c r="Y483" s="96"/>
    </row>
    <row r="484">
      <c r="D484" s="96"/>
      <c r="K484" s="96"/>
      <c r="R484" s="96"/>
      <c r="Y484" s="96"/>
    </row>
    <row r="485">
      <c r="D485" s="96"/>
      <c r="K485" s="96"/>
      <c r="R485" s="96"/>
      <c r="Y485" s="96"/>
    </row>
    <row r="486">
      <c r="D486" s="96"/>
      <c r="K486" s="96"/>
      <c r="R486" s="96"/>
      <c r="Y486" s="96"/>
    </row>
    <row r="487">
      <c r="D487" s="96"/>
      <c r="K487" s="96"/>
      <c r="R487" s="96"/>
      <c r="Y487" s="96"/>
    </row>
    <row r="488">
      <c r="D488" s="96"/>
      <c r="K488" s="96"/>
      <c r="R488" s="96"/>
      <c r="Y488" s="96"/>
    </row>
    <row r="489">
      <c r="D489" s="96"/>
      <c r="K489" s="96"/>
      <c r="R489" s="96"/>
      <c r="Y489" s="96"/>
    </row>
    <row r="490">
      <c r="D490" s="96"/>
      <c r="K490" s="96"/>
      <c r="R490" s="96"/>
      <c r="Y490" s="96"/>
    </row>
    <row r="491">
      <c r="D491" s="96"/>
      <c r="K491" s="96"/>
      <c r="R491" s="96"/>
      <c r="Y491" s="96"/>
    </row>
    <row r="492">
      <c r="D492" s="96"/>
      <c r="K492" s="96"/>
      <c r="R492" s="96"/>
      <c r="Y492" s="96"/>
    </row>
    <row r="493">
      <c r="D493" s="96"/>
      <c r="K493" s="96"/>
      <c r="R493" s="96"/>
      <c r="Y493" s="96"/>
    </row>
    <row r="494">
      <c r="D494" s="96"/>
      <c r="K494" s="96"/>
      <c r="R494" s="96"/>
      <c r="Y494" s="96"/>
    </row>
    <row r="495">
      <c r="D495" s="96"/>
      <c r="K495" s="96"/>
      <c r="R495" s="96"/>
      <c r="Y495" s="96"/>
    </row>
    <row r="496">
      <c r="D496" s="96"/>
      <c r="K496" s="96"/>
      <c r="R496" s="96"/>
      <c r="Y496" s="96"/>
    </row>
    <row r="497">
      <c r="D497" s="96"/>
      <c r="K497" s="96"/>
      <c r="R497" s="96"/>
      <c r="Y497" s="96"/>
    </row>
    <row r="498">
      <c r="D498" s="96"/>
      <c r="K498" s="96"/>
      <c r="R498" s="96"/>
      <c r="Y498" s="96"/>
    </row>
    <row r="499">
      <c r="D499" s="96"/>
      <c r="K499" s="96"/>
      <c r="R499" s="96"/>
      <c r="Y499" s="96"/>
    </row>
    <row r="500">
      <c r="D500" s="96"/>
      <c r="K500" s="96"/>
      <c r="R500" s="96"/>
      <c r="Y500" s="96"/>
    </row>
    <row r="501">
      <c r="D501" s="96"/>
      <c r="K501" s="96"/>
      <c r="R501" s="96"/>
      <c r="Y501" s="96"/>
    </row>
    <row r="502">
      <c r="D502" s="96"/>
      <c r="K502" s="96"/>
      <c r="R502" s="96"/>
      <c r="Y502" s="96"/>
    </row>
    <row r="503">
      <c r="D503" s="96"/>
      <c r="K503" s="96"/>
      <c r="R503" s="96"/>
      <c r="Y503" s="96"/>
    </row>
    <row r="504">
      <c r="D504" s="96"/>
      <c r="K504" s="96"/>
      <c r="R504" s="96"/>
      <c r="Y504" s="96"/>
    </row>
    <row r="505">
      <c r="D505" s="96"/>
      <c r="K505" s="96"/>
      <c r="R505" s="96"/>
      <c r="Y505" s="96"/>
    </row>
    <row r="506">
      <c r="D506" s="96"/>
      <c r="K506" s="96"/>
      <c r="R506" s="96"/>
      <c r="Y506" s="96"/>
    </row>
    <row r="507">
      <c r="D507" s="96"/>
      <c r="K507" s="96"/>
      <c r="R507" s="96"/>
      <c r="Y507" s="96"/>
    </row>
    <row r="508">
      <c r="D508" s="96"/>
      <c r="K508" s="96"/>
      <c r="R508" s="96"/>
      <c r="Y508" s="96"/>
    </row>
    <row r="509">
      <c r="D509" s="96"/>
      <c r="K509" s="96"/>
      <c r="R509" s="96"/>
      <c r="Y509" s="96"/>
    </row>
    <row r="510">
      <c r="D510" s="96"/>
      <c r="K510" s="96"/>
      <c r="R510" s="96"/>
      <c r="Y510" s="96"/>
    </row>
    <row r="511">
      <c r="D511" s="96"/>
      <c r="K511" s="96"/>
      <c r="R511" s="96"/>
      <c r="Y511" s="96"/>
    </row>
    <row r="512">
      <c r="D512" s="96"/>
      <c r="K512" s="96"/>
      <c r="R512" s="96"/>
      <c r="Y512" s="96"/>
    </row>
    <row r="513">
      <c r="D513" s="96"/>
      <c r="K513" s="96"/>
      <c r="R513" s="96"/>
      <c r="Y513" s="96"/>
    </row>
    <row r="514">
      <c r="D514" s="96"/>
      <c r="K514" s="96"/>
      <c r="R514" s="96"/>
      <c r="Y514" s="96"/>
    </row>
    <row r="515">
      <c r="D515" s="96"/>
      <c r="K515" s="96"/>
      <c r="R515" s="96"/>
      <c r="Y515" s="96"/>
    </row>
    <row r="516">
      <c r="D516" s="96"/>
      <c r="K516" s="96"/>
      <c r="R516" s="96"/>
      <c r="Y516" s="96"/>
    </row>
    <row r="517">
      <c r="D517" s="96"/>
      <c r="K517" s="96"/>
      <c r="R517" s="96"/>
      <c r="Y517" s="96"/>
    </row>
    <row r="518">
      <c r="D518" s="96"/>
      <c r="K518" s="96"/>
      <c r="R518" s="96"/>
      <c r="Y518" s="96"/>
    </row>
    <row r="519">
      <c r="D519" s="96"/>
      <c r="K519" s="96"/>
      <c r="R519" s="96"/>
      <c r="Y519" s="96"/>
    </row>
    <row r="520">
      <c r="D520" s="96"/>
      <c r="K520" s="96"/>
      <c r="R520" s="96"/>
      <c r="Y520" s="96"/>
    </row>
    <row r="521">
      <c r="D521" s="96"/>
      <c r="K521" s="96"/>
      <c r="R521" s="96"/>
      <c r="Y521" s="96"/>
    </row>
    <row r="522">
      <c r="D522" s="96"/>
      <c r="K522" s="96"/>
      <c r="R522" s="96"/>
      <c r="Y522" s="96"/>
    </row>
    <row r="523">
      <c r="D523" s="96"/>
      <c r="K523" s="96"/>
      <c r="R523" s="96"/>
      <c r="Y523" s="96"/>
    </row>
    <row r="524">
      <c r="D524" s="96"/>
      <c r="K524" s="96"/>
      <c r="R524" s="96"/>
      <c r="Y524" s="96"/>
    </row>
    <row r="525">
      <c r="D525" s="96"/>
      <c r="K525" s="96"/>
      <c r="R525" s="96"/>
      <c r="Y525" s="96"/>
    </row>
    <row r="526">
      <c r="D526" s="96"/>
      <c r="K526" s="96"/>
      <c r="R526" s="96"/>
      <c r="Y526" s="96"/>
    </row>
    <row r="527">
      <c r="D527" s="96"/>
      <c r="K527" s="96"/>
      <c r="R527" s="96"/>
      <c r="Y527" s="96"/>
    </row>
    <row r="528">
      <c r="D528" s="96"/>
      <c r="K528" s="96"/>
      <c r="R528" s="96"/>
      <c r="Y528" s="96"/>
    </row>
    <row r="529">
      <c r="D529" s="96"/>
      <c r="K529" s="96"/>
      <c r="R529" s="96"/>
      <c r="Y529" s="96"/>
    </row>
    <row r="530">
      <c r="D530" s="96"/>
      <c r="K530" s="96"/>
      <c r="R530" s="96"/>
      <c r="Y530" s="96"/>
    </row>
    <row r="531">
      <c r="D531" s="96"/>
      <c r="K531" s="96"/>
      <c r="R531" s="96"/>
      <c r="Y531" s="96"/>
    </row>
    <row r="532">
      <c r="D532" s="96"/>
      <c r="K532" s="96"/>
      <c r="R532" s="96"/>
      <c r="Y532" s="96"/>
    </row>
    <row r="533">
      <c r="D533" s="96"/>
      <c r="K533" s="96"/>
      <c r="R533" s="96"/>
      <c r="Y533" s="96"/>
    </row>
    <row r="534">
      <c r="D534" s="96"/>
      <c r="K534" s="96"/>
      <c r="R534" s="96"/>
      <c r="Y534" s="96"/>
    </row>
    <row r="535">
      <c r="D535" s="96"/>
      <c r="K535" s="96"/>
      <c r="R535" s="96"/>
      <c r="Y535" s="96"/>
    </row>
    <row r="536">
      <c r="D536" s="96"/>
      <c r="K536" s="96"/>
      <c r="R536" s="96"/>
      <c r="Y536" s="96"/>
    </row>
    <row r="537">
      <c r="D537" s="96"/>
      <c r="K537" s="96"/>
      <c r="R537" s="96"/>
      <c r="Y537" s="96"/>
    </row>
    <row r="538">
      <c r="D538" s="96"/>
      <c r="K538" s="96"/>
      <c r="R538" s="96"/>
      <c r="Y538" s="96"/>
    </row>
    <row r="539">
      <c r="D539" s="96"/>
      <c r="K539" s="96"/>
      <c r="R539" s="96"/>
      <c r="Y539" s="96"/>
    </row>
    <row r="540">
      <c r="D540" s="96"/>
      <c r="K540" s="96"/>
      <c r="R540" s="96"/>
      <c r="Y540" s="96"/>
    </row>
    <row r="541">
      <c r="D541" s="96"/>
      <c r="K541" s="96"/>
      <c r="R541" s="96"/>
      <c r="Y541" s="96"/>
    </row>
    <row r="542">
      <c r="D542" s="96"/>
      <c r="K542" s="96"/>
      <c r="R542" s="96"/>
      <c r="Y542" s="96"/>
    </row>
    <row r="543">
      <c r="D543" s="96"/>
      <c r="K543" s="96"/>
      <c r="R543" s="96"/>
      <c r="Y543" s="96"/>
    </row>
    <row r="544">
      <c r="D544" s="96"/>
      <c r="K544" s="96"/>
      <c r="R544" s="96"/>
      <c r="Y544" s="96"/>
    </row>
    <row r="545">
      <c r="D545" s="96"/>
      <c r="K545" s="96"/>
      <c r="R545" s="96"/>
      <c r="Y545" s="96"/>
    </row>
    <row r="546">
      <c r="D546" s="96"/>
      <c r="K546" s="96"/>
      <c r="R546" s="96"/>
      <c r="Y546" s="96"/>
    </row>
    <row r="547">
      <c r="D547" s="96"/>
      <c r="K547" s="96"/>
      <c r="R547" s="96"/>
      <c r="Y547" s="96"/>
    </row>
    <row r="548">
      <c r="D548" s="96"/>
      <c r="K548" s="96"/>
      <c r="R548" s="96"/>
      <c r="Y548" s="96"/>
    </row>
    <row r="549">
      <c r="D549" s="96"/>
      <c r="K549" s="96"/>
      <c r="R549" s="96"/>
      <c r="Y549" s="96"/>
    </row>
    <row r="550">
      <c r="D550" s="96"/>
      <c r="K550" s="96"/>
      <c r="R550" s="96"/>
      <c r="Y550" s="96"/>
    </row>
    <row r="551">
      <c r="D551" s="96"/>
      <c r="K551" s="96"/>
      <c r="R551" s="96"/>
      <c r="Y551" s="96"/>
    </row>
    <row r="552">
      <c r="D552" s="96"/>
      <c r="K552" s="96"/>
      <c r="R552" s="96"/>
      <c r="Y552" s="96"/>
    </row>
    <row r="553">
      <c r="D553" s="96"/>
      <c r="K553" s="96"/>
      <c r="R553" s="96"/>
      <c r="Y553" s="96"/>
    </row>
    <row r="554">
      <c r="D554" s="96"/>
      <c r="K554" s="96"/>
      <c r="R554" s="96"/>
      <c r="Y554" s="96"/>
    </row>
    <row r="555">
      <c r="D555" s="96"/>
      <c r="K555" s="96"/>
      <c r="R555" s="96"/>
      <c r="Y555" s="96"/>
    </row>
    <row r="556">
      <c r="D556" s="96"/>
      <c r="K556" s="96"/>
      <c r="R556" s="96"/>
      <c r="Y556" s="96"/>
    </row>
    <row r="557">
      <c r="D557" s="96"/>
      <c r="K557" s="96"/>
      <c r="R557" s="96"/>
      <c r="Y557" s="96"/>
    </row>
    <row r="558">
      <c r="D558" s="96"/>
      <c r="K558" s="96"/>
      <c r="R558" s="96"/>
      <c r="Y558" s="96"/>
    </row>
    <row r="559">
      <c r="D559" s="96"/>
      <c r="K559" s="96"/>
      <c r="R559" s="96"/>
      <c r="Y559" s="96"/>
    </row>
    <row r="560">
      <c r="D560" s="96"/>
      <c r="K560" s="96"/>
      <c r="R560" s="96"/>
      <c r="Y560" s="96"/>
    </row>
    <row r="561">
      <c r="D561" s="96"/>
      <c r="K561" s="96"/>
      <c r="R561" s="96"/>
      <c r="Y561" s="96"/>
    </row>
    <row r="562">
      <c r="D562" s="96"/>
      <c r="K562" s="96"/>
      <c r="R562" s="96"/>
      <c r="Y562" s="96"/>
    </row>
    <row r="563">
      <c r="D563" s="96"/>
      <c r="K563" s="96"/>
      <c r="R563" s="96"/>
      <c r="Y563" s="96"/>
    </row>
    <row r="564">
      <c r="D564" s="96"/>
      <c r="K564" s="96"/>
      <c r="R564" s="96"/>
      <c r="Y564" s="96"/>
    </row>
    <row r="565">
      <c r="D565" s="96"/>
      <c r="K565" s="96"/>
      <c r="R565" s="96"/>
      <c r="Y565" s="96"/>
    </row>
    <row r="566">
      <c r="D566" s="96"/>
      <c r="K566" s="96"/>
      <c r="R566" s="96"/>
      <c r="Y566" s="96"/>
    </row>
    <row r="567">
      <c r="D567" s="96"/>
      <c r="K567" s="96"/>
      <c r="R567" s="96"/>
      <c r="Y567" s="96"/>
    </row>
    <row r="568">
      <c r="D568" s="96"/>
      <c r="K568" s="96"/>
      <c r="R568" s="96"/>
      <c r="Y568" s="96"/>
    </row>
    <row r="569">
      <c r="D569" s="96"/>
      <c r="K569" s="96"/>
      <c r="R569" s="96"/>
      <c r="Y569" s="96"/>
    </row>
    <row r="570">
      <c r="D570" s="96"/>
      <c r="K570" s="96"/>
      <c r="R570" s="96"/>
      <c r="Y570" s="96"/>
    </row>
    <row r="571">
      <c r="D571" s="96"/>
      <c r="K571" s="96"/>
      <c r="R571" s="96"/>
      <c r="Y571" s="96"/>
    </row>
    <row r="572">
      <c r="D572" s="96"/>
      <c r="K572" s="96"/>
      <c r="R572" s="96"/>
      <c r="Y572" s="96"/>
    </row>
    <row r="573">
      <c r="D573" s="96"/>
      <c r="K573" s="96"/>
      <c r="R573" s="96"/>
      <c r="Y573" s="96"/>
    </row>
    <row r="574">
      <c r="D574" s="96"/>
      <c r="K574" s="96"/>
      <c r="R574" s="96"/>
      <c r="Y574" s="96"/>
    </row>
    <row r="575">
      <c r="D575" s="96"/>
      <c r="K575" s="96"/>
      <c r="R575" s="96"/>
      <c r="Y575" s="96"/>
    </row>
    <row r="576">
      <c r="D576" s="96"/>
      <c r="K576" s="96"/>
      <c r="R576" s="96"/>
      <c r="Y576" s="96"/>
    </row>
    <row r="577">
      <c r="D577" s="96"/>
      <c r="K577" s="96"/>
      <c r="R577" s="96"/>
      <c r="Y577" s="96"/>
    </row>
    <row r="578">
      <c r="D578" s="96"/>
      <c r="K578" s="96"/>
      <c r="R578" s="96"/>
      <c r="Y578" s="96"/>
    </row>
    <row r="579">
      <c r="D579" s="96"/>
      <c r="K579" s="96"/>
      <c r="R579" s="96"/>
      <c r="Y579" s="96"/>
    </row>
    <row r="580">
      <c r="D580" s="96"/>
      <c r="K580" s="96"/>
      <c r="R580" s="96"/>
      <c r="Y580" s="96"/>
    </row>
    <row r="581">
      <c r="D581" s="96"/>
      <c r="K581" s="96"/>
      <c r="R581" s="96"/>
      <c r="Y581" s="96"/>
    </row>
    <row r="582">
      <c r="D582" s="96"/>
      <c r="K582" s="96"/>
      <c r="R582" s="96"/>
      <c r="Y582" s="96"/>
    </row>
    <row r="583">
      <c r="D583" s="96"/>
      <c r="K583" s="96"/>
      <c r="R583" s="96"/>
      <c r="Y583" s="96"/>
    </row>
    <row r="584">
      <c r="D584" s="96"/>
      <c r="K584" s="96"/>
      <c r="R584" s="96"/>
      <c r="Y584" s="96"/>
    </row>
    <row r="585">
      <c r="D585" s="96"/>
      <c r="K585" s="96"/>
      <c r="R585" s="96"/>
      <c r="Y585" s="96"/>
    </row>
    <row r="586">
      <c r="D586" s="96"/>
      <c r="K586" s="96"/>
      <c r="R586" s="96"/>
      <c r="Y586" s="96"/>
    </row>
    <row r="587">
      <c r="D587" s="96"/>
      <c r="K587" s="96"/>
      <c r="R587" s="96"/>
      <c r="Y587" s="96"/>
    </row>
    <row r="588">
      <c r="D588" s="96"/>
      <c r="K588" s="96"/>
      <c r="R588" s="96"/>
      <c r="Y588" s="96"/>
    </row>
    <row r="589">
      <c r="D589" s="96"/>
      <c r="K589" s="96"/>
      <c r="R589" s="96"/>
      <c r="Y589" s="96"/>
    </row>
    <row r="590">
      <c r="D590" s="96"/>
      <c r="K590" s="96"/>
      <c r="R590" s="96"/>
      <c r="Y590" s="96"/>
    </row>
    <row r="591">
      <c r="D591" s="96"/>
      <c r="K591" s="96"/>
      <c r="R591" s="96"/>
      <c r="Y591" s="96"/>
    </row>
    <row r="592">
      <c r="D592" s="96"/>
      <c r="K592" s="96"/>
      <c r="R592" s="96"/>
      <c r="Y592" s="96"/>
    </row>
    <row r="593">
      <c r="D593" s="96"/>
      <c r="K593" s="96"/>
      <c r="R593" s="96"/>
      <c r="Y593" s="96"/>
    </row>
    <row r="594">
      <c r="D594" s="96"/>
      <c r="K594" s="96"/>
      <c r="R594" s="96"/>
      <c r="Y594" s="96"/>
    </row>
    <row r="595">
      <c r="D595" s="96"/>
      <c r="K595" s="96"/>
      <c r="R595" s="96"/>
      <c r="Y595" s="96"/>
    </row>
    <row r="596">
      <c r="D596" s="96"/>
      <c r="K596" s="96"/>
      <c r="R596" s="96"/>
      <c r="Y596" s="96"/>
    </row>
    <row r="597">
      <c r="D597" s="96"/>
      <c r="K597" s="96"/>
      <c r="R597" s="96"/>
      <c r="Y597" s="96"/>
    </row>
    <row r="598">
      <c r="D598" s="96"/>
      <c r="K598" s="96"/>
      <c r="R598" s="96"/>
      <c r="Y598" s="96"/>
    </row>
    <row r="599">
      <c r="D599" s="96"/>
      <c r="K599" s="96"/>
      <c r="R599" s="96"/>
      <c r="Y599" s="96"/>
    </row>
    <row r="600">
      <c r="D600" s="96"/>
      <c r="K600" s="96"/>
      <c r="R600" s="96"/>
      <c r="Y600" s="96"/>
    </row>
    <row r="601">
      <c r="D601" s="96"/>
      <c r="K601" s="96"/>
      <c r="R601" s="96"/>
      <c r="Y601" s="96"/>
    </row>
    <row r="602">
      <c r="D602" s="96"/>
      <c r="K602" s="96"/>
      <c r="R602" s="96"/>
      <c r="Y602" s="96"/>
    </row>
    <row r="603">
      <c r="D603" s="96"/>
      <c r="K603" s="96"/>
      <c r="R603" s="96"/>
      <c r="Y603" s="96"/>
    </row>
    <row r="604">
      <c r="D604" s="96"/>
      <c r="K604" s="96"/>
      <c r="R604" s="96"/>
      <c r="Y604" s="96"/>
    </row>
    <row r="605">
      <c r="D605" s="96"/>
      <c r="K605" s="96"/>
      <c r="R605" s="96"/>
      <c r="Y605" s="96"/>
    </row>
    <row r="606">
      <c r="D606" s="96"/>
      <c r="K606" s="96"/>
      <c r="R606" s="96"/>
      <c r="Y606" s="96"/>
    </row>
    <row r="607">
      <c r="D607" s="96"/>
      <c r="K607" s="96"/>
      <c r="R607" s="96"/>
      <c r="Y607" s="96"/>
    </row>
    <row r="608">
      <c r="D608" s="96"/>
      <c r="K608" s="96"/>
      <c r="R608" s="96"/>
      <c r="Y608" s="96"/>
    </row>
    <row r="609">
      <c r="D609" s="96"/>
      <c r="K609" s="96"/>
      <c r="R609" s="96"/>
      <c r="Y609" s="96"/>
    </row>
    <row r="610">
      <c r="D610" s="96"/>
      <c r="K610" s="96"/>
      <c r="R610" s="96"/>
      <c r="Y610" s="96"/>
    </row>
    <row r="611">
      <c r="D611" s="96"/>
      <c r="K611" s="96"/>
      <c r="R611" s="96"/>
      <c r="Y611" s="96"/>
    </row>
    <row r="612">
      <c r="D612" s="96"/>
      <c r="K612" s="96"/>
      <c r="R612" s="96"/>
      <c r="Y612" s="96"/>
    </row>
    <row r="613">
      <c r="D613" s="96"/>
      <c r="K613" s="96"/>
      <c r="R613" s="96"/>
      <c r="Y613" s="96"/>
    </row>
    <row r="614">
      <c r="D614" s="96"/>
      <c r="K614" s="96"/>
      <c r="R614" s="96"/>
      <c r="Y614" s="96"/>
    </row>
    <row r="615">
      <c r="D615" s="96"/>
      <c r="K615" s="96"/>
      <c r="R615" s="96"/>
      <c r="Y615" s="96"/>
    </row>
    <row r="616">
      <c r="D616" s="96"/>
      <c r="K616" s="96"/>
      <c r="R616" s="96"/>
      <c r="Y616" s="96"/>
    </row>
    <row r="617">
      <c r="D617" s="96"/>
      <c r="K617" s="96"/>
      <c r="R617" s="96"/>
      <c r="Y617" s="96"/>
    </row>
    <row r="618">
      <c r="D618" s="96"/>
      <c r="K618" s="96"/>
      <c r="R618" s="96"/>
      <c r="Y618" s="96"/>
    </row>
    <row r="619">
      <c r="D619" s="96"/>
      <c r="K619" s="96"/>
      <c r="R619" s="96"/>
      <c r="Y619" s="96"/>
    </row>
    <row r="620">
      <c r="D620" s="96"/>
      <c r="K620" s="96"/>
      <c r="R620" s="96"/>
      <c r="Y620" s="96"/>
    </row>
    <row r="621">
      <c r="D621" s="96"/>
      <c r="K621" s="96"/>
      <c r="R621" s="96"/>
      <c r="Y621" s="96"/>
    </row>
    <row r="622">
      <c r="D622" s="96"/>
      <c r="K622" s="96"/>
      <c r="R622" s="96"/>
      <c r="Y622" s="96"/>
    </row>
    <row r="623">
      <c r="D623" s="96"/>
      <c r="K623" s="96"/>
      <c r="R623" s="96"/>
      <c r="Y623" s="96"/>
    </row>
    <row r="624">
      <c r="D624" s="96"/>
      <c r="K624" s="96"/>
      <c r="R624" s="96"/>
      <c r="Y624" s="96"/>
    </row>
    <row r="625">
      <c r="D625" s="96"/>
      <c r="K625" s="96"/>
      <c r="R625" s="96"/>
      <c r="Y625" s="96"/>
    </row>
    <row r="626">
      <c r="D626" s="96"/>
      <c r="K626" s="96"/>
      <c r="R626" s="96"/>
      <c r="Y626" s="96"/>
    </row>
    <row r="627">
      <c r="D627" s="96"/>
      <c r="K627" s="96"/>
      <c r="R627" s="96"/>
      <c r="Y627" s="96"/>
    </row>
    <row r="628">
      <c r="D628" s="96"/>
      <c r="K628" s="96"/>
      <c r="R628" s="96"/>
      <c r="Y628" s="96"/>
    </row>
    <row r="629">
      <c r="D629" s="96"/>
      <c r="K629" s="96"/>
      <c r="R629" s="96"/>
      <c r="Y629" s="96"/>
    </row>
    <row r="630">
      <c r="D630" s="96"/>
      <c r="K630" s="96"/>
      <c r="R630" s="96"/>
      <c r="Y630" s="96"/>
    </row>
    <row r="631">
      <c r="D631" s="96"/>
      <c r="K631" s="96"/>
      <c r="R631" s="96"/>
      <c r="Y631" s="96"/>
    </row>
    <row r="632">
      <c r="D632" s="96"/>
      <c r="K632" s="96"/>
      <c r="R632" s="96"/>
      <c r="Y632" s="96"/>
    </row>
    <row r="633">
      <c r="D633" s="96"/>
      <c r="K633" s="96"/>
      <c r="R633" s="96"/>
      <c r="Y633" s="96"/>
    </row>
    <row r="634">
      <c r="D634" s="96"/>
      <c r="K634" s="96"/>
      <c r="R634" s="96"/>
      <c r="Y634" s="96"/>
    </row>
    <row r="635">
      <c r="D635" s="96"/>
      <c r="K635" s="96"/>
      <c r="R635" s="96"/>
      <c r="Y635" s="96"/>
    </row>
    <row r="636">
      <c r="D636" s="96"/>
      <c r="K636" s="96"/>
      <c r="R636" s="96"/>
      <c r="Y636" s="96"/>
    </row>
    <row r="637">
      <c r="D637" s="96"/>
      <c r="K637" s="96"/>
      <c r="R637" s="96"/>
      <c r="Y637" s="96"/>
    </row>
    <row r="638">
      <c r="D638" s="96"/>
      <c r="K638" s="96"/>
      <c r="R638" s="96"/>
      <c r="Y638" s="96"/>
    </row>
    <row r="639">
      <c r="D639" s="96"/>
      <c r="K639" s="96"/>
      <c r="R639" s="96"/>
      <c r="Y639" s="96"/>
    </row>
    <row r="640">
      <c r="D640" s="96"/>
      <c r="K640" s="96"/>
      <c r="R640" s="96"/>
      <c r="Y640" s="96"/>
    </row>
    <row r="641">
      <c r="D641" s="96"/>
      <c r="K641" s="96"/>
      <c r="R641" s="96"/>
      <c r="Y641" s="96"/>
    </row>
    <row r="642">
      <c r="D642" s="96"/>
      <c r="K642" s="96"/>
      <c r="R642" s="96"/>
      <c r="Y642" s="96"/>
    </row>
    <row r="643">
      <c r="D643" s="96"/>
      <c r="K643" s="96"/>
      <c r="R643" s="96"/>
      <c r="Y643" s="96"/>
    </row>
    <row r="644">
      <c r="D644" s="96"/>
      <c r="K644" s="96"/>
      <c r="R644" s="96"/>
      <c r="Y644" s="96"/>
    </row>
    <row r="645">
      <c r="D645" s="96"/>
      <c r="K645" s="96"/>
      <c r="R645" s="96"/>
      <c r="Y645" s="96"/>
    </row>
    <row r="646">
      <c r="D646" s="96"/>
      <c r="K646" s="96"/>
      <c r="R646" s="96"/>
      <c r="Y646" s="96"/>
    </row>
    <row r="647">
      <c r="D647" s="96"/>
      <c r="K647" s="96"/>
      <c r="R647" s="96"/>
      <c r="Y647" s="96"/>
    </row>
    <row r="648">
      <c r="D648" s="96"/>
      <c r="K648" s="96"/>
      <c r="R648" s="96"/>
      <c r="Y648" s="96"/>
    </row>
    <row r="649">
      <c r="D649" s="96"/>
      <c r="K649" s="96"/>
      <c r="R649" s="96"/>
      <c r="Y649" s="96"/>
    </row>
    <row r="650">
      <c r="D650" s="96"/>
      <c r="K650" s="96"/>
      <c r="R650" s="96"/>
      <c r="Y650" s="96"/>
    </row>
    <row r="651">
      <c r="D651" s="96"/>
      <c r="K651" s="96"/>
      <c r="R651" s="96"/>
      <c r="Y651" s="96"/>
    </row>
    <row r="652">
      <c r="D652" s="96"/>
      <c r="K652" s="96"/>
      <c r="R652" s="96"/>
      <c r="Y652" s="96"/>
    </row>
    <row r="653">
      <c r="D653" s="96"/>
      <c r="K653" s="96"/>
      <c r="R653" s="96"/>
      <c r="Y653" s="96"/>
    </row>
    <row r="654">
      <c r="D654" s="96"/>
      <c r="K654" s="96"/>
      <c r="R654" s="96"/>
      <c r="Y654" s="96"/>
    </row>
    <row r="655">
      <c r="D655" s="96"/>
      <c r="K655" s="96"/>
      <c r="R655" s="96"/>
      <c r="Y655" s="96"/>
    </row>
    <row r="656">
      <c r="D656" s="96"/>
      <c r="K656" s="96"/>
      <c r="R656" s="96"/>
      <c r="Y656" s="96"/>
    </row>
    <row r="657">
      <c r="D657" s="96"/>
      <c r="K657" s="96"/>
      <c r="R657" s="96"/>
      <c r="Y657" s="96"/>
    </row>
    <row r="658">
      <c r="D658" s="96"/>
      <c r="K658" s="96"/>
      <c r="R658" s="96"/>
      <c r="Y658" s="96"/>
    </row>
    <row r="659">
      <c r="D659" s="96"/>
      <c r="K659" s="96"/>
      <c r="R659" s="96"/>
      <c r="Y659" s="96"/>
    </row>
    <row r="660">
      <c r="D660" s="96"/>
      <c r="K660" s="96"/>
      <c r="R660" s="96"/>
      <c r="Y660" s="96"/>
    </row>
    <row r="661">
      <c r="D661" s="96"/>
      <c r="K661" s="96"/>
      <c r="R661" s="96"/>
      <c r="Y661" s="96"/>
    </row>
    <row r="662">
      <c r="D662" s="96"/>
      <c r="K662" s="96"/>
      <c r="R662" s="96"/>
      <c r="Y662" s="96"/>
    </row>
    <row r="663">
      <c r="D663" s="96"/>
      <c r="K663" s="96"/>
      <c r="R663" s="96"/>
      <c r="Y663" s="96"/>
    </row>
    <row r="664">
      <c r="D664" s="96"/>
      <c r="K664" s="96"/>
      <c r="R664" s="96"/>
      <c r="Y664" s="96"/>
    </row>
    <row r="665">
      <c r="D665" s="96"/>
      <c r="K665" s="96"/>
      <c r="R665" s="96"/>
      <c r="Y665" s="96"/>
    </row>
    <row r="666">
      <c r="D666" s="96"/>
      <c r="K666" s="96"/>
      <c r="R666" s="96"/>
      <c r="Y666" s="96"/>
    </row>
    <row r="667">
      <c r="D667" s="96"/>
      <c r="K667" s="96"/>
      <c r="R667" s="96"/>
      <c r="Y667" s="96"/>
    </row>
    <row r="668">
      <c r="D668" s="96"/>
      <c r="K668" s="96"/>
      <c r="R668" s="96"/>
      <c r="Y668" s="96"/>
    </row>
    <row r="669">
      <c r="D669" s="96"/>
      <c r="K669" s="96"/>
      <c r="R669" s="96"/>
      <c r="Y669" s="96"/>
    </row>
    <row r="670">
      <c r="D670" s="96"/>
      <c r="K670" s="96"/>
      <c r="R670" s="96"/>
      <c r="Y670" s="96"/>
    </row>
    <row r="671">
      <c r="D671" s="96"/>
      <c r="K671" s="96"/>
      <c r="R671" s="96"/>
      <c r="Y671" s="96"/>
    </row>
    <row r="672">
      <c r="D672" s="96"/>
      <c r="K672" s="96"/>
      <c r="R672" s="96"/>
      <c r="Y672" s="96"/>
    </row>
    <row r="673">
      <c r="D673" s="96"/>
      <c r="K673" s="96"/>
      <c r="R673" s="96"/>
      <c r="Y673" s="96"/>
    </row>
    <row r="674">
      <c r="D674" s="96"/>
      <c r="K674" s="96"/>
      <c r="R674" s="96"/>
      <c r="Y674" s="96"/>
    </row>
    <row r="675">
      <c r="D675" s="96"/>
      <c r="K675" s="96"/>
      <c r="R675" s="96"/>
      <c r="Y675" s="96"/>
    </row>
    <row r="676">
      <c r="D676" s="96"/>
      <c r="K676" s="96"/>
      <c r="R676" s="96"/>
      <c r="Y676" s="96"/>
    </row>
    <row r="677">
      <c r="D677" s="96"/>
      <c r="K677" s="96"/>
      <c r="R677" s="96"/>
      <c r="Y677" s="96"/>
    </row>
    <row r="678">
      <c r="D678" s="96"/>
      <c r="K678" s="96"/>
      <c r="R678" s="96"/>
      <c r="Y678" s="96"/>
    </row>
    <row r="679">
      <c r="D679" s="96"/>
      <c r="K679" s="96"/>
      <c r="R679" s="96"/>
      <c r="Y679" s="96"/>
    </row>
    <row r="680">
      <c r="D680" s="96"/>
      <c r="K680" s="96"/>
      <c r="R680" s="96"/>
      <c r="Y680" s="96"/>
    </row>
    <row r="681">
      <c r="D681" s="96"/>
      <c r="K681" s="96"/>
      <c r="R681" s="96"/>
      <c r="Y681" s="96"/>
    </row>
    <row r="682">
      <c r="D682" s="96"/>
      <c r="K682" s="96"/>
      <c r="R682" s="96"/>
      <c r="Y682" s="96"/>
    </row>
    <row r="683">
      <c r="D683" s="96"/>
      <c r="K683" s="96"/>
      <c r="R683" s="96"/>
      <c r="Y683" s="96"/>
    </row>
    <row r="684">
      <c r="D684" s="96"/>
      <c r="K684" s="96"/>
      <c r="R684" s="96"/>
      <c r="Y684" s="96"/>
    </row>
    <row r="685">
      <c r="D685" s="96"/>
      <c r="K685" s="96"/>
      <c r="R685" s="96"/>
      <c r="Y685" s="96"/>
    </row>
    <row r="686">
      <c r="D686" s="96"/>
      <c r="K686" s="96"/>
      <c r="R686" s="96"/>
      <c r="Y686" s="96"/>
    </row>
    <row r="687">
      <c r="D687" s="96"/>
      <c r="K687" s="96"/>
      <c r="R687" s="96"/>
      <c r="Y687" s="96"/>
    </row>
    <row r="688">
      <c r="D688" s="96"/>
      <c r="K688" s="96"/>
      <c r="R688" s="96"/>
      <c r="Y688" s="96"/>
    </row>
    <row r="689">
      <c r="D689" s="96"/>
      <c r="K689" s="96"/>
      <c r="R689" s="96"/>
      <c r="Y689" s="96"/>
    </row>
    <row r="690">
      <c r="D690" s="96"/>
      <c r="K690" s="96"/>
      <c r="R690" s="96"/>
      <c r="Y690" s="96"/>
    </row>
    <row r="691">
      <c r="D691" s="96"/>
      <c r="K691" s="96"/>
      <c r="R691" s="96"/>
      <c r="Y691" s="96"/>
    </row>
    <row r="692">
      <c r="D692" s="96"/>
      <c r="K692" s="96"/>
      <c r="R692" s="96"/>
      <c r="Y692" s="96"/>
    </row>
    <row r="693">
      <c r="D693" s="96"/>
      <c r="K693" s="96"/>
      <c r="R693" s="96"/>
      <c r="Y693" s="96"/>
    </row>
    <row r="694">
      <c r="D694" s="96"/>
      <c r="K694" s="96"/>
      <c r="R694" s="96"/>
      <c r="Y694" s="96"/>
    </row>
    <row r="695">
      <c r="D695" s="96"/>
      <c r="K695" s="96"/>
      <c r="R695" s="96"/>
      <c r="Y695" s="96"/>
    </row>
    <row r="696">
      <c r="D696" s="96"/>
      <c r="K696" s="96"/>
      <c r="R696" s="96"/>
      <c r="Y696" s="96"/>
    </row>
    <row r="697">
      <c r="D697" s="96"/>
      <c r="K697" s="96"/>
      <c r="R697" s="96"/>
      <c r="Y697" s="96"/>
    </row>
    <row r="698">
      <c r="D698" s="96"/>
      <c r="K698" s="96"/>
      <c r="R698" s="96"/>
      <c r="Y698" s="96"/>
    </row>
    <row r="699">
      <c r="D699" s="96"/>
      <c r="K699" s="96"/>
      <c r="R699" s="96"/>
      <c r="Y699" s="96"/>
    </row>
    <row r="700">
      <c r="D700" s="96"/>
      <c r="K700" s="96"/>
      <c r="R700" s="96"/>
      <c r="Y700" s="96"/>
    </row>
    <row r="701">
      <c r="D701" s="96"/>
      <c r="K701" s="96"/>
      <c r="R701" s="96"/>
      <c r="Y701" s="96"/>
    </row>
    <row r="702">
      <c r="D702" s="96"/>
      <c r="K702" s="96"/>
      <c r="R702" s="96"/>
      <c r="Y702" s="96"/>
    </row>
    <row r="703">
      <c r="D703" s="96"/>
      <c r="K703" s="96"/>
      <c r="R703" s="96"/>
      <c r="Y703" s="96"/>
    </row>
    <row r="704">
      <c r="D704" s="96"/>
      <c r="K704" s="96"/>
      <c r="R704" s="96"/>
      <c r="Y704" s="96"/>
    </row>
    <row r="705">
      <c r="D705" s="96"/>
      <c r="K705" s="96"/>
      <c r="R705" s="96"/>
      <c r="Y705" s="96"/>
    </row>
    <row r="706">
      <c r="D706" s="96"/>
      <c r="K706" s="96"/>
      <c r="R706" s="96"/>
      <c r="Y706" s="96"/>
    </row>
    <row r="707">
      <c r="D707" s="96"/>
      <c r="K707" s="96"/>
      <c r="R707" s="96"/>
      <c r="Y707" s="96"/>
    </row>
    <row r="708">
      <c r="D708" s="96"/>
      <c r="K708" s="96"/>
      <c r="R708" s="96"/>
      <c r="Y708" s="96"/>
    </row>
    <row r="709">
      <c r="D709" s="96"/>
      <c r="K709" s="96"/>
      <c r="R709" s="96"/>
      <c r="Y709" s="96"/>
    </row>
    <row r="710">
      <c r="D710" s="96"/>
      <c r="K710" s="96"/>
      <c r="R710" s="96"/>
      <c r="Y710" s="96"/>
    </row>
    <row r="711">
      <c r="D711" s="96"/>
      <c r="K711" s="96"/>
      <c r="R711" s="96"/>
      <c r="Y711" s="96"/>
    </row>
    <row r="712">
      <c r="D712" s="96"/>
      <c r="K712" s="96"/>
      <c r="R712" s="96"/>
      <c r="Y712" s="96"/>
    </row>
    <row r="713">
      <c r="D713" s="96"/>
      <c r="K713" s="96"/>
      <c r="R713" s="96"/>
      <c r="Y713" s="96"/>
    </row>
    <row r="714">
      <c r="D714" s="96"/>
      <c r="K714" s="96"/>
      <c r="R714" s="96"/>
      <c r="Y714" s="96"/>
    </row>
    <row r="715">
      <c r="D715" s="96"/>
      <c r="K715" s="96"/>
      <c r="R715" s="96"/>
      <c r="Y715" s="96"/>
    </row>
    <row r="716">
      <c r="D716" s="96"/>
      <c r="K716" s="96"/>
      <c r="R716" s="96"/>
      <c r="Y716" s="96"/>
    </row>
    <row r="717">
      <c r="D717" s="96"/>
      <c r="K717" s="96"/>
      <c r="R717" s="96"/>
      <c r="Y717" s="96"/>
    </row>
    <row r="718">
      <c r="D718" s="96"/>
      <c r="K718" s="96"/>
      <c r="R718" s="96"/>
      <c r="Y718" s="96"/>
    </row>
    <row r="719">
      <c r="D719" s="96"/>
      <c r="K719" s="96"/>
      <c r="R719" s="96"/>
      <c r="Y719" s="96"/>
    </row>
    <row r="720">
      <c r="D720" s="96"/>
      <c r="K720" s="96"/>
      <c r="R720" s="96"/>
      <c r="Y720" s="96"/>
    </row>
    <row r="721">
      <c r="D721" s="96"/>
      <c r="K721" s="96"/>
      <c r="R721" s="96"/>
      <c r="Y721" s="96"/>
    </row>
    <row r="722">
      <c r="D722" s="96"/>
      <c r="K722" s="96"/>
      <c r="R722" s="96"/>
      <c r="Y722" s="96"/>
    </row>
    <row r="723">
      <c r="D723" s="96"/>
      <c r="K723" s="96"/>
      <c r="R723" s="96"/>
      <c r="Y723" s="96"/>
    </row>
    <row r="724">
      <c r="D724" s="96"/>
      <c r="K724" s="96"/>
      <c r="R724" s="96"/>
      <c r="Y724" s="96"/>
    </row>
    <row r="725">
      <c r="D725" s="96"/>
      <c r="K725" s="96"/>
      <c r="R725" s="96"/>
      <c r="Y725" s="96"/>
    </row>
    <row r="726">
      <c r="D726" s="96"/>
      <c r="K726" s="96"/>
      <c r="R726" s="96"/>
      <c r="Y726" s="96"/>
    </row>
    <row r="727">
      <c r="D727" s="96"/>
      <c r="K727" s="96"/>
      <c r="R727" s="96"/>
      <c r="Y727" s="96"/>
    </row>
    <row r="728">
      <c r="D728" s="96"/>
      <c r="K728" s="96"/>
      <c r="R728" s="96"/>
      <c r="Y728" s="96"/>
    </row>
    <row r="729">
      <c r="D729" s="96"/>
      <c r="K729" s="96"/>
      <c r="R729" s="96"/>
      <c r="Y729" s="96"/>
    </row>
    <row r="730">
      <c r="D730" s="96"/>
      <c r="K730" s="96"/>
      <c r="R730" s="96"/>
      <c r="Y730" s="96"/>
    </row>
    <row r="731">
      <c r="D731" s="96"/>
      <c r="K731" s="96"/>
      <c r="R731" s="96"/>
      <c r="Y731" s="96"/>
    </row>
    <row r="732">
      <c r="D732" s="96"/>
      <c r="K732" s="96"/>
      <c r="R732" s="96"/>
      <c r="Y732" s="96"/>
    </row>
    <row r="733">
      <c r="D733" s="96"/>
      <c r="K733" s="96"/>
      <c r="R733" s="96"/>
      <c r="Y733" s="96"/>
    </row>
    <row r="734">
      <c r="D734" s="96"/>
      <c r="K734" s="96"/>
      <c r="R734" s="96"/>
      <c r="Y734" s="96"/>
    </row>
    <row r="735">
      <c r="D735" s="96"/>
      <c r="K735" s="96"/>
      <c r="R735" s="96"/>
      <c r="Y735" s="96"/>
    </row>
    <row r="736">
      <c r="D736" s="96"/>
      <c r="K736" s="96"/>
      <c r="R736" s="96"/>
      <c r="Y736" s="96"/>
    </row>
    <row r="737">
      <c r="D737" s="96"/>
      <c r="K737" s="96"/>
      <c r="R737" s="96"/>
      <c r="Y737" s="96"/>
    </row>
    <row r="738">
      <c r="D738" s="96"/>
      <c r="K738" s="96"/>
      <c r="R738" s="96"/>
      <c r="Y738" s="96"/>
    </row>
    <row r="739">
      <c r="D739" s="96"/>
      <c r="K739" s="96"/>
      <c r="R739" s="96"/>
      <c r="Y739" s="96"/>
    </row>
    <row r="740">
      <c r="D740" s="96"/>
      <c r="K740" s="96"/>
      <c r="R740" s="96"/>
      <c r="Y740" s="96"/>
    </row>
    <row r="741">
      <c r="D741" s="96"/>
      <c r="K741" s="96"/>
      <c r="R741" s="96"/>
      <c r="Y741" s="96"/>
    </row>
    <row r="742">
      <c r="D742" s="96"/>
      <c r="K742" s="96"/>
      <c r="R742" s="96"/>
      <c r="Y742" s="96"/>
    </row>
    <row r="743">
      <c r="D743" s="96"/>
      <c r="K743" s="96"/>
      <c r="R743" s="96"/>
      <c r="Y743" s="96"/>
    </row>
    <row r="744">
      <c r="D744" s="96"/>
      <c r="K744" s="96"/>
      <c r="R744" s="96"/>
      <c r="Y744" s="96"/>
    </row>
    <row r="745">
      <c r="D745" s="96"/>
      <c r="K745" s="96"/>
      <c r="R745" s="96"/>
      <c r="Y745" s="96"/>
    </row>
    <row r="746">
      <c r="D746" s="96"/>
      <c r="K746" s="96"/>
      <c r="R746" s="96"/>
      <c r="Y746" s="96"/>
    </row>
    <row r="747">
      <c r="D747" s="96"/>
      <c r="K747" s="96"/>
      <c r="R747" s="96"/>
      <c r="Y747" s="96"/>
    </row>
    <row r="748">
      <c r="D748" s="96"/>
      <c r="K748" s="96"/>
      <c r="R748" s="96"/>
      <c r="Y748" s="96"/>
    </row>
    <row r="749">
      <c r="D749" s="96"/>
      <c r="K749" s="96"/>
      <c r="R749" s="96"/>
      <c r="Y749" s="96"/>
    </row>
    <row r="750">
      <c r="D750" s="96"/>
      <c r="K750" s="96"/>
      <c r="R750" s="96"/>
      <c r="Y750" s="96"/>
    </row>
    <row r="751">
      <c r="D751" s="96"/>
      <c r="K751" s="96"/>
      <c r="R751" s="96"/>
      <c r="Y751" s="96"/>
    </row>
    <row r="752">
      <c r="D752" s="96"/>
      <c r="K752" s="96"/>
      <c r="R752" s="96"/>
      <c r="Y752" s="96"/>
    </row>
    <row r="753">
      <c r="D753" s="96"/>
      <c r="K753" s="96"/>
      <c r="R753" s="96"/>
      <c r="Y753" s="96"/>
    </row>
    <row r="754">
      <c r="D754" s="96"/>
      <c r="K754" s="96"/>
      <c r="R754" s="96"/>
      <c r="Y754" s="96"/>
    </row>
    <row r="755">
      <c r="D755" s="96"/>
      <c r="K755" s="96"/>
      <c r="R755" s="96"/>
      <c r="Y755" s="96"/>
    </row>
    <row r="756">
      <c r="D756" s="96"/>
      <c r="K756" s="96"/>
      <c r="R756" s="96"/>
      <c r="Y756" s="96"/>
    </row>
    <row r="757">
      <c r="D757" s="96"/>
      <c r="K757" s="96"/>
      <c r="R757" s="96"/>
      <c r="Y757" s="96"/>
    </row>
    <row r="758">
      <c r="D758" s="96"/>
      <c r="K758" s="96"/>
      <c r="R758" s="96"/>
      <c r="Y758" s="96"/>
    </row>
    <row r="759">
      <c r="D759" s="96"/>
      <c r="K759" s="96"/>
      <c r="R759" s="96"/>
      <c r="Y759" s="96"/>
    </row>
    <row r="760">
      <c r="D760" s="96"/>
      <c r="K760" s="96"/>
      <c r="R760" s="96"/>
      <c r="Y760" s="96"/>
    </row>
    <row r="761">
      <c r="D761" s="96"/>
      <c r="K761" s="96"/>
      <c r="R761" s="96"/>
      <c r="Y761" s="96"/>
    </row>
    <row r="762">
      <c r="D762" s="96"/>
      <c r="K762" s="96"/>
      <c r="R762" s="96"/>
      <c r="Y762" s="96"/>
    </row>
    <row r="763">
      <c r="D763" s="96"/>
      <c r="K763" s="96"/>
      <c r="R763" s="96"/>
      <c r="Y763" s="96"/>
    </row>
    <row r="764">
      <c r="D764" s="96"/>
      <c r="K764" s="96"/>
      <c r="R764" s="96"/>
      <c r="Y764" s="96"/>
    </row>
    <row r="765">
      <c r="D765" s="96"/>
      <c r="K765" s="96"/>
      <c r="R765" s="96"/>
      <c r="Y765" s="96"/>
    </row>
    <row r="766">
      <c r="D766" s="96"/>
      <c r="K766" s="96"/>
      <c r="R766" s="96"/>
      <c r="Y766" s="96"/>
    </row>
    <row r="767">
      <c r="D767" s="96"/>
      <c r="K767" s="96"/>
      <c r="R767" s="96"/>
      <c r="Y767" s="96"/>
    </row>
    <row r="768">
      <c r="D768" s="96"/>
      <c r="K768" s="96"/>
      <c r="R768" s="96"/>
      <c r="Y768" s="96"/>
    </row>
    <row r="769">
      <c r="D769" s="96"/>
      <c r="K769" s="96"/>
      <c r="R769" s="96"/>
      <c r="Y769" s="96"/>
    </row>
    <row r="770">
      <c r="D770" s="96"/>
      <c r="K770" s="96"/>
      <c r="R770" s="96"/>
      <c r="Y770" s="96"/>
    </row>
    <row r="771">
      <c r="D771" s="96"/>
      <c r="K771" s="96"/>
      <c r="R771" s="96"/>
      <c r="Y771" s="96"/>
    </row>
    <row r="772">
      <c r="D772" s="96"/>
      <c r="K772" s="96"/>
      <c r="R772" s="96"/>
      <c r="Y772" s="96"/>
    </row>
    <row r="773">
      <c r="D773" s="96"/>
      <c r="K773" s="96"/>
      <c r="R773" s="96"/>
      <c r="Y773" s="96"/>
    </row>
    <row r="774">
      <c r="D774" s="96"/>
      <c r="K774" s="96"/>
      <c r="R774" s="96"/>
      <c r="Y774" s="96"/>
    </row>
    <row r="775">
      <c r="D775" s="96"/>
      <c r="K775" s="96"/>
      <c r="R775" s="96"/>
      <c r="Y775" s="96"/>
    </row>
    <row r="776">
      <c r="D776" s="96"/>
      <c r="K776" s="96"/>
      <c r="R776" s="96"/>
      <c r="Y776" s="96"/>
    </row>
    <row r="777">
      <c r="D777" s="96"/>
      <c r="K777" s="96"/>
      <c r="R777" s="96"/>
      <c r="Y777" s="96"/>
    </row>
    <row r="778">
      <c r="D778" s="96"/>
      <c r="K778" s="96"/>
      <c r="R778" s="96"/>
      <c r="Y778" s="96"/>
    </row>
    <row r="779">
      <c r="D779" s="96"/>
      <c r="K779" s="96"/>
      <c r="R779" s="96"/>
      <c r="Y779" s="96"/>
    </row>
    <row r="780">
      <c r="D780" s="96"/>
      <c r="K780" s="96"/>
      <c r="R780" s="96"/>
      <c r="Y780" s="96"/>
    </row>
    <row r="781">
      <c r="D781" s="96"/>
      <c r="K781" s="96"/>
      <c r="R781" s="96"/>
      <c r="Y781" s="96"/>
    </row>
    <row r="782">
      <c r="D782" s="96"/>
      <c r="K782" s="96"/>
      <c r="R782" s="96"/>
      <c r="Y782" s="96"/>
    </row>
    <row r="783">
      <c r="D783" s="96"/>
      <c r="K783" s="96"/>
      <c r="R783" s="96"/>
      <c r="Y783" s="96"/>
    </row>
    <row r="784">
      <c r="D784" s="96"/>
      <c r="K784" s="96"/>
      <c r="R784" s="96"/>
      <c r="Y784" s="96"/>
    </row>
    <row r="785">
      <c r="D785" s="96"/>
      <c r="K785" s="96"/>
      <c r="R785" s="96"/>
      <c r="Y785" s="96"/>
    </row>
    <row r="786">
      <c r="D786" s="96"/>
      <c r="K786" s="96"/>
      <c r="R786" s="96"/>
      <c r="Y786" s="96"/>
    </row>
    <row r="787">
      <c r="D787" s="96"/>
      <c r="K787" s="96"/>
      <c r="R787" s="96"/>
      <c r="Y787" s="96"/>
    </row>
    <row r="788">
      <c r="D788" s="96"/>
      <c r="K788" s="96"/>
      <c r="R788" s="96"/>
      <c r="Y788" s="96"/>
    </row>
    <row r="789">
      <c r="D789" s="96"/>
      <c r="K789" s="96"/>
      <c r="R789" s="96"/>
      <c r="Y789" s="96"/>
    </row>
    <row r="790">
      <c r="D790" s="96"/>
      <c r="K790" s="96"/>
      <c r="R790" s="96"/>
      <c r="Y790" s="96"/>
    </row>
    <row r="791">
      <c r="D791" s="96"/>
      <c r="K791" s="96"/>
      <c r="R791" s="96"/>
      <c r="Y791" s="96"/>
    </row>
    <row r="792">
      <c r="D792" s="96"/>
      <c r="K792" s="96"/>
      <c r="R792" s="96"/>
      <c r="Y792" s="96"/>
    </row>
    <row r="793">
      <c r="D793" s="96"/>
      <c r="K793" s="96"/>
      <c r="R793" s="96"/>
      <c r="Y793" s="96"/>
    </row>
    <row r="794">
      <c r="D794" s="96"/>
      <c r="K794" s="96"/>
      <c r="R794" s="96"/>
      <c r="Y794" s="96"/>
    </row>
    <row r="795">
      <c r="D795" s="96"/>
      <c r="K795" s="96"/>
      <c r="R795" s="96"/>
      <c r="Y795" s="96"/>
    </row>
    <row r="796">
      <c r="D796" s="96"/>
      <c r="K796" s="96"/>
      <c r="R796" s="96"/>
      <c r="Y796" s="96"/>
    </row>
    <row r="797">
      <c r="D797" s="96"/>
      <c r="K797" s="96"/>
      <c r="R797" s="96"/>
      <c r="Y797" s="96"/>
    </row>
    <row r="798">
      <c r="D798" s="96"/>
      <c r="K798" s="96"/>
      <c r="R798" s="96"/>
      <c r="Y798" s="96"/>
    </row>
    <row r="799">
      <c r="D799" s="96"/>
      <c r="K799" s="96"/>
      <c r="R799" s="96"/>
      <c r="Y799" s="96"/>
    </row>
    <row r="800">
      <c r="D800" s="96"/>
      <c r="K800" s="96"/>
      <c r="R800" s="96"/>
      <c r="Y800" s="96"/>
    </row>
    <row r="801">
      <c r="D801" s="96"/>
      <c r="K801" s="96"/>
      <c r="R801" s="96"/>
      <c r="Y801" s="96"/>
    </row>
    <row r="802">
      <c r="D802" s="96"/>
      <c r="K802" s="96"/>
      <c r="R802" s="96"/>
      <c r="Y802" s="96"/>
    </row>
    <row r="803">
      <c r="D803" s="96"/>
      <c r="K803" s="96"/>
      <c r="R803" s="96"/>
      <c r="Y803" s="96"/>
    </row>
    <row r="804">
      <c r="D804" s="96"/>
      <c r="K804" s="96"/>
      <c r="R804" s="96"/>
      <c r="Y804" s="96"/>
    </row>
    <row r="805">
      <c r="D805" s="96"/>
      <c r="K805" s="96"/>
      <c r="R805" s="96"/>
      <c r="Y805" s="96"/>
    </row>
    <row r="806">
      <c r="D806" s="96"/>
      <c r="K806" s="96"/>
      <c r="R806" s="96"/>
      <c r="Y806" s="96"/>
    </row>
    <row r="807">
      <c r="D807" s="96"/>
      <c r="K807" s="96"/>
      <c r="R807" s="96"/>
      <c r="Y807" s="96"/>
    </row>
    <row r="808">
      <c r="D808" s="96"/>
      <c r="K808" s="96"/>
      <c r="R808" s="96"/>
      <c r="Y808" s="96"/>
    </row>
    <row r="809">
      <c r="D809" s="96"/>
      <c r="K809" s="96"/>
      <c r="R809" s="96"/>
      <c r="Y809" s="96"/>
    </row>
    <row r="810">
      <c r="D810" s="96"/>
      <c r="K810" s="96"/>
      <c r="R810" s="96"/>
      <c r="Y810" s="96"/>
    </row>
    <row r="811">
      <c r="D811" s="96"/>
      <c r="K811" s="96"/>
      <c r="R811" s="96"/>
      <c r="Y811" s="96"/>
    </row>
    <row r="812">
      <c r="D812" s="96"/>
      <c r="K812" s="96"/>
      <c r="R812" s="96"/>
      <c r="Y812" s="96"/>
    </row>
    <row r="813">
      <c r="D813" s="96"/>
      <c r="K813" s="96"/>
      <c r="R813" s="96"/>
      <c r="Y813" s="96"/>
    </row>
    <row r="814">
      <c r="D814" s="96"/>
      <c r="K814" s="96"/>
      <c r="R814" s="96"/>
      <c r="Y814" s="96"/>
    </row>
    <row r="815">
      <c r="D815" s="96"/>
      <c r="K815" s="96"/>
      <c r="R815" s="96"/>
      <c r="Y815" s="96"/>
    </row>
    <row r="816">
      <c r="D816" s="96"/>
      <c r="K816" s="96"/>
      <c r="R816" s="96"/>
      <c r="Y816" s="96"/>
    </row>
    <row r="817">
      <c r="D817" s="96"/>
      <c r="K817" s="96"/>
      <c r="R817" s="96"/>
      <c r="Y817" s="96"/>
    </row>
    <row r="818">
      <c r="D818" s="96"/>
      <c r="K818" s="96"/>
      <c r="R818" s="96"/>
      <c r="Y818" s="96"/>
    </row>
    <row r="819">
      <c r="D819" s="96"/>
      <c r="K819" s="96"/>
      <c r="R819" s="96"/>
      <c r="Y819" s="96"/>
    </row>
    <row r="820">
      <c r="D820" s="96"/>
      <c r="K820" s="96"/>
      <c r="R820" s="96"/>
      <c r="Y820" s="96"/>
    </row>
    <row r="821">
      <c r="D821" s="96"/>
      <c r="K821" s="96"/>
      <c r="R821" s="96"/>
      <c r="Y821" s="96"/>
    </row>
    <row r="822">
      <c r="D822" s="96"/>
      <c r="K822" s="96"/>
      <c r="R822" s="96"/>
      <c r="Y822" s="96"/>
    </row>
    <row r="823">
      <c r="D823" s="96"/>
      <c r="K823" s="96"/>
      <c r="R823" s="96"/>
      <c r="Y823" s="96"/>
    </row>
    <row r="824">
      <c r="D824" s="96"/>
      <c r="K824" s="96"/>
      <c r="R824" s="96"/>
      <c r="Y824" s="96"/>
    </row>
    <row r="825">
      <c r="D825" s="96"/>
      <c r="K825" s="96"/>
      <c r="R825" s="96"/>
      <c r="Y825" s="96"/>
    </row>
    <row r="826">
      <c r="D826" s="96"/>
      <c r="K826" s="96"/>
      <c r="R826" s="96"/>
      <c r="Y826" s="96"/>
    </row>
    <row r="827">
      <c r="D827" s="96"/>
      <c r="K827" s="96"/>
      <c r="R827" s="96"/>
      <c r="Y827" s="96"/>
    </row>
    <row r="828">
      <c r="D828" s="96"/>
      <c r="K828" s="96"/>
      <c r="R828" s="96"/>
      <c r="Y828" s="96"/>
    </row>
    <row r="829">
      <c r="D829" s="96"/>
      <c r="K829" s="96"/>
      <c r="R829" s="96"/>
      <c r="Y829" s="96"/>
    </row>
    <row r="830">
      <c r="D830" s="96"/>
      <c r="K830" s="96"/>
      <c r="R830" s="96"/>
      <c r="Y830" s="96"/>
    </row>
    <row r="831">
      <c r="D831" s="96"/>
      <c r="K831" s="96"/>
      <c r="R831" s="96"/>
      <c r="Y831" s="96"/>
    </row>
    <row r="832">
      <c r="D832" s="96"/>
      <c r="K832" s="96"/>
      <c r="R832" s="96"/>
      <c r="Y832" s="96"/>
    </row>
    <row r="833">
      <c r="D833" s="96"/>
      <c r="K833" s="96"/>
      <c r="R833" s="96"/>
      <c r="Y833" s="96"/>
    </row>
    <row r="834">
      <c r="D834" s="96"/>
      <c r="K834" s="96"/>
      <c r="R834" s="96"/>
      <c r="Y834" s="96"/>
    </row>
    <row r="835">
      <c r="D835" s="96"/>
      <c r="K835" s="96"/>
      <c r="R835" s="96"/>
      <c r="Y835" s="96"/>
    </row>
    <row r="836">
      <c r="D836" s="96"/>
      <c r="K836" s="96"/>
      <c r="R836" s="96"/>
      <c r="Y836" s="96"/>
    </row>
    <row r="837">
      <c r="D837" s="96"/>
      <c r="K837" s="96"/>
      <c r="R837" s="96"/>
      <c r="Y837" s="96"/>
    </row>
    <row r="838">
      <c r="D838" s="96"/>
      <c r="K838" s="96"/>
      <c r="R838" s="96"/>
      <c r="Y838" s="96"/>
    </row>
    <row r="839">
      <c r="D839" s="96"/>
      <c r="K839" s="96"/>
      <c r="R839" s="96"/>
      <c r="Y839" s="96"/>
    </row>
    <row r="840">
      <c r="D840" s="96"/>
      <c r="K840" s="96"/>
      <c r="R840" s="96"/>
      <c r="Y840" s="96"/>
    </row>
    <row r="841">
      <c r="D841" s="96"/>
      <c r="K841" s="96"/>
      <c r="R841" s="96"/>
      <c r="Y841" s="96"/>
    </row>
    <row r="842">
      <c r="D842" s="96"/>
      <c r="K842" s="96"/>
      <c r="R842" s="96"/>
      <c r="Y842" s="96"/>
    </row>
    <row r="843">
      <c r="D843" s="96"/>
      <c r="K843" s="96"/>
      <c r="R843" s="96"/>
      <c r="Y843" s="96"/>
    </row>
    <row r="844">
      <c r="D844" s="96"/>
      <c r="K844" s="96"/>
      <c r="R844" s="96"/>
      <c r="Y844" s="96"/>
    </row>
    <row r="845">
      <c r="D845" s="96"/>
      <c r="K845" s="96"/>
      <c r="R845" s="96"/>
      <c r="Y845" s="96"/>
    </row>
    <row r="846">
      <c r="D846" s="96"/>
      <c r="K846" s="96"/>
      <c r="R846" s="96"/>
      <c r="Y846" s="96"/>
    </row>
    <row r="847">
      <c r="D847" s="96"/>
      <c r="K847" s="96"/>
      <c r="R847" s="96"/>
      <c r="Y847" s="96"/>
    </row>
    <row r="848">
      <c r="D848" s="96"/>
      <c r="K848" s="96"/>
      <c r="R848" s="96"/>
      <c r="Y848" s="96"/>
    </row>
    <row r="849">
      <c r="D849" s="96"/>
      <c r="K849" s="96"/>
      <c r="R849" s="96"/>
      <c r="Y849" s="96"/>
    </row>
    <row r="850">
      <c r="D850" s="96"/>
      <c r="K850" s="96"/>
      <c r="R850" s="96"/>
      <c r="Y850" s="96"/>
    </row>
    <row r="851">
      <c r="D851" s="96"/>
      <c r="K851" s="96"/>
      <c r="R851" s="96"/>
      <c r="Y851" s="96"/>
    </row>
    <row r="852">
      <c r="D852" s="96"/>
      <c r="K852" s="96"/>
      <c r="R852" s="96"/>
      <c r="Y852" s="96"/>
    </row>
    <row r="853">
      <c r="D853" s="96"/>
      <c r="K853" s="96"/>
      <c r="R853" s="96"/>
      <c r="Y853" s="96"/>
    </row>
    <row r="854">
      <c r="D854" s="96"/>
      <c r="K854" s="96"/>
      <c r="R854" s="96"/>
      <c r="Y854" s="96"/>
    </row>
    <row r="855">
      <c r="D855" s="96"/>
      <c r="K855" s="96"/>
      <c r="R855" s="96"/>
      <c r="Y855" s="96"/>
    </row>
    <row r="856">
      <c r="D856" s="96"/>
      <c r="K856" s="96"/>
      <c r="R856" s="96"/>
      <c r="Y856" s="96"/>
    </row>
    <row r="857">
      <c r="D857" s="96"/>
      <c r="K857" s="96"/>
      <c r="R857" s="96"/>
      <c r="Y857" s="96"/>
    </row>
    <row r="858">
      <c r="D858" s="96"/>
      <c r="K858" s="96"/>
      <c r="R858" s="96"/>
      <c r="Y858" s="96"/>
    </row>
    <row r="859">
      <c r="D859" s="96"/>
      <c r="K859" s="96"/>
      <c r="R859" s="96"/>
      <c r="Y859" s="96"/>
    </row>
    <row r="860">
      <c r="D860" s="96"/>
      <c r="K860" s="96"/>
      <c r="R860" s="96"/>
      <c r="Y860" s="96"/>
    </row>
    <row r="861">
      <c r="D861" s="96"/>
      <c r="K861" s="96"/>
      <c r="R861" s="96"/>
      <c r="Y861" s="96"/>
    </row>
    <row r="862">
      <c r="D862" s="96"/>
      <c r="K862" s="96"/>
      <c r="R862" s="96"/>
      <c r="Y862" s="96"/>
    </row>
    <row r="863">
      <c r="D863" s="96"/>
      <c r="K863" s="96"/>
      <c r="R863" s="96"/>
      <c r="Y863" s="96"/>
    </row>
    <row r="864">
      <c r="D864" s="96"/>
      <c r="K864" s="96"/>
      <c r="R864" s="96"/>
      <c r="Y864" s="96"/>
    </row>
    <row r="865">
      <c r="D865" s="96"/>
      <c r="K865" s="96"/>
      <c r="R865" s="96"/>
      <c r="Y865" s="96"/>
    </row>
    <row r="866">
      <c r="D866" s="96"/>
      <c r="K866" s="96"/>
      <c r="R866" s="96"/>
      <c r="Y866" s="96"/>
    </row>
    <row r="867">
      <c r="D867" s="96"/>
      <c r="K867" s="96"/>
      <c r="R867" s="96"/>
      <c r="Y867" s="96"/>
    </row>
    <row r="868">
      <c r="D868" s="96"/>
      <c r="K868" s="96"/>
      <c r="R868" s="96"/>
      <c r="Y868" s="96"/>
    </row>
    <row r="869">
      <c r="D869" s="96"/>
      <c r="K869" s="96"/>
      <c r="R869" s="96"/>
      <c r="Y869" s="96"/>
    </row>
    <row r="870">
      <c r="D870" s="96"/>
      <c r="K870" s="96"/>
      <c r="R870" s="96"/>
      <c r="Y870" s="96"/>
    </row>
    <row r="871">
      <c r="D871" s="96"/>
      <c r="K871" s="96"/>
      <c r="R871" s="96"/>
      <c r="Y871" s="96"/>
    </row>
    <row r="872">
      <c r="D872" s="96"/>
      <c r="K872" s="96"/>
      <c r="R872" s="96"/>
      <c r="Y872" s="96"/>
    </row>
    <row r="873">
      <c r="D873" s="96"/>
      <c r="K873" s="96"/>
      <c r="R873" s="96"/>
      <c r="Y873" s="96"/>
    </row>
    <row r="874">
      <c r="D874" s="96"/>
      <c r="K874" s="96"/>
      <c r="R874" s="96"/>
      <c r="Y874" s="96"/>
    </row>
    <row r="875">
      <c r="D875" s="96"/>
      <c r="K875" s="96"/>
      <c r="R875" s="96"/>
      <c r="Y875" s="96"/>
    </row>
    <row r="876">
      <c r="D876" s="96"/>
      <c r="K876" s="96"/>
      <c r="R876" s="96"/>
      <c r="Y876" s="96"/>
    </row>
    <row r="877">
      <c r="D877" s="96"/>
      <c r="K877" s="96"/>
      <c r="R877" s="96"/>
      <c r="Y877" s="96"/>
    </row>
    <row r="878">
      <c r="D878" s="96"/>
      <c r="K878" s="96"/>
      <c r="R878" s="96"/>
      <c r="Y878" s="96"/>
    </row>
    <row r="879">
      <c r="D879" s="96"/>
      <c r="K879" s="96"/>
      <c r="R879" s="96"/>
      <c r="Y879" s="96"/>
    </row>
    <row r="880">
      <c r="D880" s="96"/>
      <c r="K880" s="96"/>
      <c r="R880" s="96"/>
      <c r="Y880" s="96"/>
    </row>
    <row r="881">
      <c r="D881" s="96"/>
      <c r="K881" s="96"/>
      <c r="R881" s="96"/>
      <c r="Y881" s="96"/>
    </row>
    <row r="882">
      <c r="D882" s="96"/>
      <c r="K882" s="96"/>
      <c r="R882" s="96"/>
      <c r="Y882" s="96"/>
    </row>
    <row r="883">
      <c r="D883" s="96"/>
      <c r="K883" s="96"/>
      <c r="R883" s="96"/>
      <c r="Y883" s="96"/>
    </row>
    <row r="884">
      <c r="D884" s="96"/>
      <c r="K884" s="96"/>
      <c r="R884" s="96"/>
      <c r="Y884" s="96"/>
    </row>
    <row r="885">
      <c r="D885" s="96"/>
      <c r="K885" s="96"/>
      <c r="R885" s="96"/>
      <c r="Y885" s="96"/>
    </row>
    <row r="886">
      <c r="D886" s="96"/>
      <c r="K886" s="96"/>
      <c r="R886" s="96"/>
      <c r="Y886" s="96"/>
    </row>
    <row r="887">
      <c r="D887" s="96"/>
      <c r="K887" s="96"/>
      <c r="R887" s="96"/>
      <c r="Y887" s="96"/>
    </row>
    <row r="888">
      <c r="D888" s="96"/>
      <c r="K888" s="96"/>
      <c r="R888" s="96"/>
      <c r="Y888" s="96"/>
    </row>
    <row r="889">
      <c r="D889" s="96"/>
      <c r="K889" s="96"/>
      <c r="R889" s="96"/>
      <c r="Y889" s="96"/>
    </row>
    <row r="890">
      <c r="D890" s="96"/>
      <c r="K890" s="96"/>
      <c r="R890" s="96"/>
      <c r="Y890" s="96"/>
    </row>
    <row r="891">
      <c r="D891" s="96"/>
      <c r="K891" s="96"/>
      <c r="R891" s="96"/>
      <c r="Y891" s="96"/>
    </row>
    <row r="892">
      <c r="D892" s="96"/>
      <c r="K892" s="96"/>
      <c r="R892" s="96"/>
      <c r="Y892" s="96"/>
    </row>
    <row r="893">
      <c r="D893" s="96"/>
      <c r="K893" s="96"/>
      <c r="R893" s="96"/>
      <c r="Y893" s="96"/>
    </row>
    <row r="894">
      <c r="D894" s="96"/>
      <c r="K894" s="96"/>
      <c r="R894" s="96"/>
      <c r="Y894" s="96"/>
    </row>
    <row r="895">
      <c r="D895" s="96"/>
      <c r="K895" s="96"/>
      <c r="R895" s="96"/>
      <c r="Y895" s="96"/>
    </row>
    <row r="896">
      <c r="D896" s="96"/>
      <c r="K896" s="96"/>
      <c r="R896" s="96"/>
      <c r="Y896" s="96"/>
    </row>
    <row r="897">
      <c r="D897" s="96"/>
      <c r="K897" s="96"/>
      <c r="R897" s="96"/>
      <c r="Y897" s="96"/>
    </row>
    <row r="898">
      <c r="D898" s="96"/>
      <c r="K898" s="96"/>
      <c r="R898" s="96"/>
      <c r="Y898" s="96"/>
    </row>
    <row r="899">
      <c r="D899" s="96"/>
      <c r="K899" s="96"/>
      <c r="R899" s="96"/>
      <c r="Y899" s="96"/>
    </row>
    <row r="900">
      <c r="D900" s="96"/>
      <c r="K900" s="96"/>
      <c r="R900" s="96"/>
      <c r="Y900" s="96"/>
    </row>
    <row r="901">
      <c r="D901" s="96"/>
      <c r="K901" s="96"/>
      <c r="R901" s="96"/>
      <c r="Y901" s="96"/>
    </row>
    <row r="902">
      <c r="D902" s="96"/>
      <c r="K902" s="96"/>
      <c r="R902" s="96"/>
      <c r="Y902" s="96"/>
    </row>
    <row r="903">
      <c r="D903" s="96"/>
      <c r="K903" s="96"/>
      <c r="R903" s="96"/>
      <c r="Y903" s="96"/>
    </row>
    <row r="904">
      <c r="D904" s="96"/>
      <c r="K904" s="96"/>
      <c r="R904" s="96"/>
      <c r="Y904" s="96"/>
    </row>
    <row r="905">
      <c r="D905" s="96"/>
      <c r="K905" s="96"/>
      <c r="R905" s="96"/>
      <c r="Y905" s="96"/>
    </row>
    <row r="906">
      <c r="D906" s="96"/>
      <c r="K906" s="96"/>
      <c r="R906" s="96"/>
      <c r="Y906" s="96"/>
    </row>
    <row r="907">
      <c r="D907" s="96"/>
      <c r="K907" s="96"/>
      <c r="R907" s="96"/>
      <c r="Y907" s="96"/>
    </row>
    <row r="908">
      <c r="D908" s="96"/>
      <c r="K908" s="96"/>
      <c r="R908" s="96"/>
      <c r="Y908" s="96"/>
    </row>
    <row r="909">
      <c r="D909" s="96"/>
      <c r="K909" s="96"/>
      <c r="R909" s="96"/>
      <c r="Y909" s="96"/>
    </row>
    <row r="910">
      <c r="D910" s="96"/>
      <c r="K910" s="96"/>
      <c r="R910" s="96"/>
      <c r="Y910" s="96"/>
    </row>
    <row r="911">
      <c r="D911" s="96"/>
      <c r="K911" s="96"/>
      <c r="R911" s="96"/>
      <c r="Y911" s="96"/>
    </row>
    <row r="912">
      <c r="D912" s="96"/>
      <c r="K912" s="96"/>
      <c r="R912" s="96"/>
      <c r="Y912" s="96"/>
    </row>
    <row r="913">
      <c r="D913" s="96"/>
      <c r="K913" s="96"/>
      <c r="R913" s="96"/>
      <c r="Y913" s="96"/>
    </row>
    <row r="914">
      <c r="D914" s="96"/>
      <c r="K914" s="96"/>
      <c r="R914" s="96"/>
      <c r="Y914" s="96"/>
    </row>
    <row r="915">
      <c r="D915" s="96"/>
      <c r="K915" s="96"/>
      <c r="R915" s="96"/>
      <c r="Y915" s="96"/>
    </row>
    <row r="916">
      <c r="D916" s="96"/>
      <c r="K916" s="96"/>
      <c r="R916" s="96"/>
      <c r="Y916" s="96"/>
    </row>
    <row r="917">
      <c r="D917" s="96"/>
      <c r="K917" s="96"/>
      <c r="R917" s="96"/>
      <c r="Y917" s="96"/>
    </row>
    <row r="918">
      <c r="D918" s="96"/>
      <c r="K918" s="96"/>
      <c r="R918" s="96"/>
      <c r="Y918" s="96"/>
    </row>
    <row r="919">
      <c r="D919" s="96"/>
      <c r="K919" s="96"/>
      <c r="R919" s="96"/>
      <c r="Y919" s="96"/>
    </row>
    <row r="920">
      <c r="D920" s="96"/>
      <c r="K920" s="96"/>
      <c r="R920" s="96"/>
      <c r="Y920" s="96"/>
    </row>
    <row r="921">
      <c r="D921" s="96"/>
      <c r="K921" s="96"/>
      <c r="R921" s="96"/>
      <c r="Y921" s="96"/>
    </row>
    <row r="922">
      <c r="D922" s="96"/>
      <c r="K922" s="96"/>
      <c r="R922" s="96"/>
      <c r="Y922" s="96"/>
    </row>
    <row r="923">
      <c r="D923" s="96"/>
      <c r="K923" s="96"/>
      <c r="R923" s="96"/>
      <c r="Y923" s="96"/>
    </row>
    <row r="924">
      <c r="D924" s="96"/>
      <c r="K924" s="96"/>
      <c r="R924" s="96"/>
      <c r="Y924" s="96"/>
    </row>
    <row r="925">
      <c r="D925" s="96"/>
      <c r="K925" s="96"/>
      <c r="R925" s="96"/>
      <c r="Y925" s="96"/>
    </row>
    <row r="926">
      <c r="D926" s="96"/>
      <c r="K926" s="96"/>
      <c r="R926" s="96"/>
      <c r="Y926" s="96"/>
    </row>
    <row r="927">
      <c r="D927" s="96"/>
      <c r="K927" s="96"/>
      <c r="R927" s="96"/>
      <c r="Y927" s="96"/>
    </row>
    <row r="928">
      <c r="D928" s="96"/>
      <c r="K928" s="96"/>
      <c r="R928" s="96"/>
      <c r="Y928" s="96"/>
    </row>
    <row r="929">
      <c r="D929" s="96"/>
      <c r="K929" s="96"/>
      <c r="R929" s="96"/>
      <c r="Y929" s="96"/>
    </row>
    <row r="930">
      <c r="D930" s="96"/>
      <c r="K930" s="96"/>
      <c r="R930" s="96"/>
      <c r="Y930" s="96"/>
    </row>
    <row r="931">
      <c r="D931" s="96"/>
      <c r="K931" s="96"/>
      <c r="R931" s="96"/>
      <c r="Y931" s="96"/>
    </row>
    <row r="932">
      <c r="D932" s="96"/>
      <c r="K932" s="96"/>
      <c r="R932" s="96"/>
      <c r="Y932" s="96"/>
    </row>
    <row r="933">
      <c r="D933" s="96"/>
      <c r="K933" s="96"/>
      <c r="R933" s="96"/>
      <c r="Y933" s="96"/>
    </row>
    <row r="934">
      <c r="D934" s="96"/>
      <c r="K934" s="96"/>
      <c r="R934" s="96"/>
      <c r="Y934" s="96"/>
    </row>
    <row r="935">
      <c r="D935" s="96"/>
      <c r="K935" s="96"/>
      <c r="R935" s="96"/>
      <c r="Y935" s="96"/>
    </row>
    <row r="936">
      <c r="D936" s="96"/>
      <c r="K936" s="96"/>
      <c r="R936" s="96"/>
      <c r="Y936" s="96"/>
    </row>
    <row r="937">
      <c r="D937" s="96"/>
      <c r="K937" s="96"/>
      <c r="R937" s="96"/>
      <c r="Y937" s="96"/>
    </row>
    <row r="938">
      <c r="D938" s="96"/>
      <c r="K938" s="96"/>
      <c r="R938" s="96"/>
      <c r="Y938" s="96"/>
    </row>
    <row r="939">
      <c r="D939" s="96"/>
      <c r="K939" s="96"/>
      <c r="R939" s="96"/>
      <c r="Y939" s="96"/>
    </row>
    <row r="940">
      <c r="D940" s="96"/>
      <c r="K940" s="96"/>
      <c r="R940" s="96"/>
      <c r="Y940" s="96"/>
    </row>
    <row r="941">
      <c r="D941" s="96"/>
      <c r="K941" s="96"/>
      <c r="R941" s="96"/>
      <c r="Y941" s="96"/>
    </row>
    <row r="942">
      <c r="D942" s="96"/>
      <c r="K942" s="96"/>
      <c r="R942" s="96"/>
      <c r="Y942" s="96"/>
    </row>
    <row r="943">
      <c r="D943" s="96"/>
      <c r="K943" s="96"/>
      <c r="R943" s="96"/>
      <c r="Y943" s="96"/>
    </row>
    <row r="944">
      <c r="D944" s="96"/>
      <c r="K944" s="96"/>
      <c r="R944" s="96"/>
      <c r="Y944" s="96"/>
    </row>
    <row r="945">
      <c r="D945" s="96"/>
      <c r="K945" s="96"/>
      <c r="R945" s="96"/>
      <c r="Y945" s="96"/>
    </row>
    <row r="946">
      <c r="D946" s="96"/>
      <c r="K946" s="96"/>
      <c r="R946" s="96"/>
      <c r="Y946" s="96"/>
    </row>
    <row r="947">
      <c r="D947" s="96"/>
      <c r="K947" s="96"/>
      <c r="R947" s="96"/>
      <c r="Y947" s="96"/>
    </row>
    <row r="948">
      <c r="D948" s="96"/>
      <c r="K948" s="96"/>
      <c r="R948" s="96"/>
      <c r="Y948" s="96"/>
    </row>
    <row r="949">
      <c r="D949" s="96"/>
      <c r="K949" s="96"/>
      <c r="R949" s="96"/>
      <c r="Y949" s="96"/>
    </row>
    <row r="950">
      <c r="D950" s="96"/>
      <c r="K950" s="96"/>
      <c r="R950" s="96"/>
      <c r="Y950" s="96"/>
    </row>
    <row r="951">
      <c r="D951" s="96"/>
      <c r="K951" s="96"/>
      <c r="R951" s="96"/>
      <c r="Y951" s="96"/>
    </row>
    <row r="952">
      <c r="D952" s="96"/>
      <c r="K952" s="96"/>
      <c r="R952" s="96"/>
      <c r="Y952" s="96"/>
    </row>
    <row r="953">
      <c r="D953" s="96"/>
      <c r="K953" s="96"/>
      <c r="R953" s="96"/>
      <c r="Y953" s="96"/>
    </row>
    <row r="954">
      <c r="D954" s="96"/>
      <c r="K954" s="96"/>
      <c r="R954" s="96"/>
      <c r="Y954" s="96"/>
    </row>
    <row r="955">
      <c r="D955" s="96"/>
      <c r="K955" s="96"/>
      <c r="R955" s="96"/>
      <c r="Y955" s="96"/>
    </row>
    <row r="956">
      <c r="D956" s="96"/>
      <c r="K956" s="96"/>
      <c r="R956" s="96"/>
      <c r="Y956" s="96"/>
    </row>
    <row r="957">
      <c r="D957" s="96"/>
      <c r="K957" s="96"/>
      <c r="R957" s="96"/>
      <c r="Y957" s="96"/>
    </row>
    <row r="958">
      <c r="D958" s="96"/>
      <c r="K958" s="96"/>
      <c r="R958" s="96"/>
      <c r="Y958" s="96"/>
    </row>
    <row r="959">
      <c r="D959" s="96"/>
      <c r="K959" s="96"/>
      <c r="R959" s="96"/>
      <c r="Y959" s="96"/>
    </row>
    <row r="960">
      <c r="D960" s="96"/>
      <c r="K960" s="96"/>
      <c r="R960" s="96"/>
      <c r="Y960" s="96"/>
    </row>
    <row r="961">
      <c r="D961" s="96"/>
      <c r="K961" s="96"/>
      <c r="R961" s="96"/>
      <c r="Y961" s="96"/>
    </row>
    <row r="962">
      <c r="D962" s="96"/>
      <c r="K962" s="96"/>
      <c r="R962" s="96"/>
      <c r="Y962" s="96"/>
    </row>
    <row r="963">
      <c r="D963" s="96"/>
      <c r="K963" s="96"/>
      <c r="R963" s="96"/>
      <c r="Y963" s="96"/>
    </row>
    <row r="964">
      <c r="D964" s="96"/>
      <c r="K964" s="96"/>
      <c r="R964" s="96"/>
      <c r="Y964" s="96"/>
    </row>
    <row r="965">
      <c r="D965" s="96"/>
      <c r="K965" s="96"/>
      <c r="R965" s="96"/>
      <c r="Y965" s="96"/>
    </row>
    <row r="966">
      <c r="D966" s="96"/>
      <c r="K966" s="96"/>
      <c r="R966" s="96"/>
      <c r="Y966" s="96"/>
    </row>
    <row r="967">
      <c r="D967" s="96"/>
      <c r="K967" s="96"/>
      <c r="R967" s="96"/>
      <c r="Y967" s="96"/>
    </row>
    <row r="968">
      <c r="D968" s="96"/>
      <c r="K968" s="96"/>
      <c r="R968" s="96"/>
      <c r="Y968" s="96"/>
    </row>
    <row r="969">
      <c r="D969" s="96"/>
      <c r="K969" s="96"/>
      <c r="R969" s="96"/>
      <c r="Y969" s="96"/>
    </row>
    <row r="970">
      <c r="D970" s="96"/>
      <c r="K970" s="96"/>
      <c r="R970" s="96"/>
      <c r="Y970" s="96"/>
    </row>
    <row r="971">
      <c r="D971" s="96"/>
      <c r="K971" s="96"/>
      <c r="R971" s="96"/>
      <c r="Y971" s="96"/>
    </row>
    <row r="972">
      <c r="D972" s="96"/>
      <c r="K972" s="96"/>
      <c r="R972" s="96"/>
      <c r="Y972" s="96"/>
    </row>
    <row r="973">
      <c r="D973" s="96"/>
      <c r="K973" s="96"/>
      <c r="R973" s="96"/>
      <c r="Y973" s="96"/>
    </row>
    <row r="974">
      <c r="D974" s="96"/>
      <c r="K974" s="96"/>
      <c r="R974" s="96"/>
      <c r="Y974" s="96"/>
    </row>
    <row r="975">
      <c r="D975" s="96"/>
      <c r="K975" s="96"/>
      <c r="R975" s="96"/>
      <c r="Y975" s="96"/>
    </row>
    <row r="976">
      <c r="D976" s="96"/>
      <c r="K976" s="96"/>
      <c r="R976" s="96"/>
      <c r="Y976" s="96"/>
    </row>
    <row r="977">
      <c r="D977" s="96"/>
      <c r="K977" s="96"/>
      <c r="R977" s="96"/>
      <c r="Y977" s="96"/>
    </row>
    <row r="978">
      <c r="D978" s="96"/>
      <c r="K978" s="96"/>
      <c r="R978" s="96"/>
      <c r="Y978" s="96"/>
    </row>
    <row r="979">
      <c r="D979" s="96"/>
      <c r="K979" s="96"/>
      <c r="R979" s="96"/>
      <c r="Y979" s="96"/>
    </row>
    <row r="980">
      <c r="D980" s="96"/>
      <c r="K980" s="96"/>
      <c r="R980" s="96"/>
      <c r="Y980" s="96"/>
    </row>
    <row r="981">
      <c r="D981" s="96"/>
      <c r="K981" s="96"/>
      <c r="R981" s="96"/>
      <c r="Y981" s="96"/>
    </row>
    <row r="982">
      <c r="D982" s="96"/>
      <c r="K982" s="96"/>
      <c r="R982" s="96"/>
      <c r="Y982" s="96"/>
    </row>
    <row r="983">
      <c r="D983" s="96"/>
      <c r="K983" s="96"/>
      <c r="R983" s="96"/>
      <c r="Y983" s="96"/>
    </row>
    <row r="984">
      <c r="D984" s="96"/>
      <c r="K984" s="96"/>
      <c r="R984" s="96"/>
      <c r="Y984" s="96"/>
    </row>
    <row r="985">
      <c r="D985" s="96"/>
      <c r="K985" s="96"/>
      <c r="R985" s="96"/>
      <c r="Y985" s="96"/>
    </row>
    <row r="986">
      <c r="D986" s="96"/>
      <c r="K986" s="96"/>
      <c r="R986" s="96"/>
      <c r="Y986" s="96"/>
    </row>
    <row r="987">
      <c r="D987" s="96"/>
      <c r="K987" s="96"/>
      <c r="R987" s="96"/>
      <c r="Y987" s="96"/>
    </row>
    <row r="988">
      <c r="D988" s="96"/>
      <c r="K988" s="96"/>
      <c r="R988" s="96"/>
      <c r="Y988" s="96"/>
    </row>
    <row r="989">
      <c r="D989" s="96"/>
      <c r="K989" s="96"/>
      <c r="R989" s="96"/>
      <c r="Y989" s="96"/>
    </row>
    <row r="990">
      <c r="D990" s="96"/>
      <c r="K990" s="96"/>
      <c r="R990" s="96"/>
      <c r="Y990" s="96"/>
    </row>
    <row r="991">
      <c r="D991" s="96"/>
      <c r="K991" s="96"/>
      <c r="R991" s="96"/>
      <c r="Y991" s="96"/>
    </row>
    <row r="992">
      <c r="D992" s="96"/>
      <c r="K992" s="96"/>
      <c r="R992" s="96"/>
      <c r="Y992" s="96"/>
    </row>
    <row r="993">
      <c r="D993" s="96"/>
      <c r="K993" s="96"/>
      <c r="R993" s="96"/>
      <c r="Y993" s="96"/>
    </row>
    <row r="994">
      <c r="D994" s="96"/>
      <c r="K994" s="96"/>
      <c r="R994" s="96"/>
      <c r="Y994" s="96"/>
    </row>
    <row r="995">
      <c r="D995" s="96"/>
      <c r="K995" s="96"/>
      <c r="R995" s="96"/>
      <c r="Y995" s="96"/>
    </row>
    <row r="996">
      <c r="D996" s="96"/>
      <c r="K996" s="96"/>
      <c r="R996" s="96"/>
      <c r="Y996" s="96"/>
    </row>
    <row r="997">
      <c r="D997" s="96"/>
      <c r="K997" s="96"/>
      <c r="R997" s="96"/>
      <c r="Y997" s="96"/>
    </row>
    <row r="998">
      <c r="D998" s="96"/>
      <c r="K998" s="96"/>
      <c r="R998" s="96"/>
      <c r="Y998" s="96"/>
    </row>
    <row r="999">
      <c r="D999" s="96"/>
      <c r="K999" s="96"/>
      <c r="R999" s="96"/>
      <c r="Y999" s="96"/>
    </row>
    <row r="1000">
      <c r="D1000" s="96"/>
      <c r="K1000" s="96"/>
      <c r="R1000" s="96"/>
      <c r="Y1000" s="96"/>
    </row>
    <row r="1001">
      <c r="D1001" s="96"/>
      <c r="K1001" s="96"/>
      <c r="R1001" s="96"/>
      <c r="Y1001" s="96"/>
    </row>
    <row r="1002">
      <c r="D1002" s="96"/>
      <c r="K1002" s="96"/>
      <c r="R1002" s="96"/>
      <c r="Y1002" s="96"/>
    </row>
  </sheetData>
  <mergeCells count="6">
    <mergeCell ref="D8:I8"/>
    <mergeCell ref="K8:P8"/>
    <mergeCell ref="R8:W8"/>
    <mergeCell ref="Y8:AD8"/>
    <mergeCell ref="B10:B13"/>
    <mergeCell ref="B15:B18"/>
  </mergeCells>
  <hyperlinks>
    <hyperlink r:id="rId1" ref="E4"/>
    <hyperlink r:id="rId2" ref="H11"/>
    <hyperlink r:id="rId3" ref="O11"/>
    <hyperlink r:id="rId4" ref="V11"/>
    <hyperlink r:id="rId5" ref="O12"/>
    <hyperlink r:id="rId6" ref="V12"/>
  </hyperlinks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9.0" topLeftCell="C10" activePane="bottomRight" state="frozen"/>
      <selection activeCell="C1" sqref="C1" pane="topRight"/>
      <selection activeCell="A10" sqref="A10" pane="bottomLeft"/>
      <selection activeCell="C10" sqref="C10" pane="bottomRight"/>
    </sheetView>
  </sheetViews>
  <sheetFormatPr customHeight="1" defaultColWidth="12.63" defaultRowHeight="15.75"/>
  <cols>
    <col customWidth="1" min="1" max="1" width="2.63"/>
    <col customWidth="1" min="3" max="3" width="2.63"/>
    <col customWidth="1" min="4" max="4" width="21.38"/>
    <col customWidth="1" min="5" max="5" width="25.13"/>
    <col customWidth="1" min="6" max="6" width="12.63"/>
    <col customWidth="1" min="7" max="7" width="25.13"/>
    <col customWidth="1" min="9" max="10" width="6.38"/>
    <col customWidth="1" min="11" max="11" width="2.63"/>
    <col customWidth="1" min="12" max="12" width="21.38"/>
    <col customWidth="1" min="13" max="13" width="25.13"/>
    <col customWidth="1" min="15" max="15" width="25.13"/>
    <col customWidth="1" min="17" max="18" width="6.38"/>
    <col customWidth="1" min="19" max="19" width="2.63"/>
    <col customWidth="1" min="20" max="20" width="21.38"/>
    <col customWidth="1" min="21" max="21" width="25.13"/>
    <col customWidth="1" min="23" max="23" width="25.13"/>
    <col customWidth="1" min="25" max="26" width="6.38"/>
    <col customWidth="1" min="27" max="27" width="2.63"/>
    <col customWidth="1" min="28" max="28" width="21.38"/>
    <col customWidth="1" min="29" max="29" width="25.13"/>
    <col customWidth="1" min="31" max="31" width="25.13"/>
    <col customWidth="1" min="33" max="35" width="6.38"/>
  </cols>
  <sheetData>
    <row r="1">
      <c r="A1" s="95" t="s">
        <v>128</v>
      </c>
      <c r="B1" s="136"/>
    </row>
    <row r="2">
      <c r="B2" s="136"/>
    </row>
    <row r="3">
      <c r="D3" s="2" t="s">
        <v>129</v>
      </c>
    </row>
    <row r="4">
      <c r="B4" s="136"/>
      <c r="D4" s="137" t="s">
        <v>130</v>
      </c>
    </row>
    <row r="5">
      <c r="B5" s="136"/>
    </row>
    <row r="6">
      <c r="B6" s="136"/>
    </row>
    <row r="7">
      <c r="A7" s="8"/>
      <c r="B7" s="138" t="s">
        <v>97</v>
      </c>
      <c r="C7" s="8"/>
      <c r="D7" s="9" t="s">
        <v>5</v>
      </c>
      <c r="E7" s="10"/>
      <c r="F7" s="10"/>
      <c r="G7" s="10"/>
      <c r="H7" s="10"/>
      <c r="I7" s="10"/>
      <c r="J7" s="11"/>
      <c r="K7" s="12"/>
      <c r="L7" s="13" t="s">
        <v>6</v>
      </c>
      <c r="M7" s="10"/>
      <c r="N7" s="10"/>
      <c r="O7" s="10"/>
      <c r="P7" s="10"/>
      <c r="Q7" s="10"/>
      <c r="R7" s="11"/>
      <c r="S7" s="12"/>
      <c r="T7" s="14" t="s">
        <v>7</v>
      </c>
      <c r="U7" s="10"/>
      <c r="V7" s="10"/>
      <c r="W7" s="10"/>
      <c r="X7" s="10"/>
      <c r="Y7" s="10"/>
      <c r="Z7" s="11"/>
      <c r="AB7" s="15" t="s">
        <v>8</v>
      </c>
      <c r="AC7" s="10"/>
      <c r="AD7" s="10"/>
      <c r="AE7" s="10"/>
      <c r="AF7" s="10"/>
      <c r="AG7" s="10"/>
      <c r="AH7" s="11"/>
      <c r="AI7" s="8"/>
    </row>
    <row r="8">
      <c r="A8" s="8"/>
      <c r="B8" s="139"/>
      <c r="C8" s="8"/>
      <c r="D8" s="8"/>
      <c r="E8" s="8"/>
      <c r="F8" s="8"/>
      <c r="G8" s="8"/>
      <c r="H8" s="8"/>
      <c r="I8" s="8"/>
      <c r="J8" s="8"/>
      <c r="K8" s="12"/>
      <c r="L8" s="8"/>
      <c r="M8" s="8"/>
      <c r="N8" s="8"/>
      <c r="O8" s="8"/>
      <c r="P8" s="8"/>
      <c r="Q8" s="8"/>
      <c r="R8" s="8"/>
      <c r="S8" s="12"/>
      <c r="T8" s="8"/>
      <c r="U8" s="8"/>
      <c r="V8" s="8"/>
      <c r="W8" s="8"/>
      <c r="X8" s="8"/>
      <c r="Y8" s="8"/>
      <c r="Z8" s="8"/>
      <c r="AB8" s="8"/>
      <c r="AC8" s="8"/>
      <c r="AD8" s="8"/>
      <c r="AE8" s="8"/>
      <c r="AF8" s="8"/>
      <c r="AG8" s="8"/>
      <c r="AH8" s="8"/>
      <c r="AI8" s="8"/>
    </row>
    <row r="9">
      <c r="A9" s="8"/>
      <c r="B9" s="139"/>
      <c r="C9" s="8"/>
      <c r="D9" s="140" t="s">
        <v>131</v>
      </c>
      <c r="E9" s="141" t="s">
        <v>132</v>
      </c>
      <c r="F9" s="141" t="s">
        <v>133</v>
      </c>
      <c r="G9" s="141" t="s">
        <v>134</v>
      </c>
      <c r="H9" s="141" t="s">
        <v>135</v>
      </c>
      <c r="I9" s="141" t="s">
        <v>136</v>
      </c>
      <c r="J9" s="142" t="s">
        <v>137</v>
      </c>
      <c r="K9" s="12"/>
      <c r="L9" s="140" t="s">
        <v>131</v>
      </c>
      <c r="M9" s="141" t="s">
        <v>132</v>
      </c>
      <c r="N9" s="141" t="s">
        <v>133</v>
      </c>
      <c r="O9" s="141" t="s">
        <v>138</v>
      </c>
      <c r="P9" s="141" t="s">
        <v>135</v>
      </c>
      <c r="Q9" s="141" t="s">
        <v>136</v>
      </c>
      <c r="R9" s="142" t="s">
        <v>137</v>
      </c>
      <c r="S9" s="12"/>
      <c r="T9" s="140" t="s">
        <v>131</v>
      </c>
      <c r="U9" s="141" t="s">
        <v>132</v>
      </c>
      <c r="V9" s="141" t="s">
        <v>133</v>
      </c>
      <c r="W9" s="141" t="s">
        <v>138</v>
      </c>
      <c r="X9" s="141" t="s">
        <v>135</v>
      </c>
      <c r="Y9" s="141" t="s">
        <v>136</v>
      </c>
      <c r="Z9" s="142" t="s">
        <v>137</v>
      </c>
      <c r="AB9" s="140" t="s">
        <v>131</v>
      </c>
      <c r="AC9" s="141" t="s">
        <v>132</v>
      </c>
      <c r="AD9" s="141" t="s">
        <v>133</v>
      </c>
      <c r="AE9" s="141" t="s">
        <v>138</v>
      </c>
      <c r="AF9" s="141" t="s">
        <v>135</v>
      </c>
      <c r="AG9" s="141" t="s">
        <v>136</v>
      </c>
      <c r="AH9" s="142" t="s">
        <v>137</v>
      </c>
      <c r="AI9" s="8"/>
    </row>
    <row r="10">
      <c r="A10" s="8"/>
      <c r="B10" s="139"/>
      <c r="C10" s="8"/>
      <c r="D10" s="17"/>
      <c r="E10" s="17"/>
      <c r="F10" s="17"/>
      <c r="G10" s="17"/>
      <c r="H10" s="17"/>
      <c r="I10" s="17"/>
      <c r="J10" s="17"/>
      <c r="K10" s="12"/>
      <c r="L10" s="17"/>
      <c r="M10" s="17"/>
      <c r="N10" s="17"/>
      <c r="O10" s="17"/>
      <c r="P10" s="17"/>
      <c r="Q10" s="17"/>
      <c r="R10" s="17"/>
      <c r="S10" s="12"/>
      <c r="T10" s="17"/>
      <c r="U10" s="17"/>
      <c r="V10" s="17"/>
      <c r="W10" s="17"/>
      <c r="X10" s="17"/>
      <c r="Y10" s="17"/>
      <c r="Z10" s="17"/>
      <c r="AB10" s="17"/>
      <c r="AC10" s="17"/>
      <c r="AD10" s="17"/>
      <c r="AE10" s="17"/>
      <c r="AF10" s="17"/>
      <c r="AG10" s="17"/>
      <c r="AH10" s="17"/>
      <c r="AI10" s="8"/>
    </row>
    <row r="11">
      <c r="B11" s="143" t="s">
        <v>15</v>
      </c>
      <c r="C11" s="7"/>
      <c r="D11" s="144" t="s">
        <v>139</v>
      </c>
      <c r="E11" s="145" t="s">
        <v>140</v>
      </c>
      <c r="F11" s="146"/>
      <c r="G11" s="145" t="s">
        <v>141</v>
      </c>
      <c r="H11" s="147"/>
      <c r="I11" s="145" t="s">
        <v>14</v>
      </c>
      <c r="J11" s="148"/>
      <c r="L11" s="144" t="s">
        <v>142</v>
      </c>
      <c r="M11" s="145" t="s">
        <v>143</v>
      </c>
      <c r="N11" s="147"/>
      <c r="O11" s="147"/>
      <c r="P11" s="147"/>
      <c r="Q11" s="145" t="s">
        <v>14</v>
      </c>
      <c r="R11" s="149"/>
      <c r="T11" s="144" t="s">
        <v>139</v>
      </c>
      <c r="U11" s="145" t="s">
        <v>144</v>
      </c>
      <c r="V11" s="147"/>
      <c r="W11" s="147"/>
      <c r="X11" s="147"/>
      <c r="Y11" s="145" t="s">
        <v>14</v>
      </c>
      <c r="Z11" s="149"/>
      <c r="AB11" s="144" t="s">
        <v>139</v>
      </c>
      <c r="AC11" s="145" t="s">
        <v>140</v>
      </c>
      <c r="AD11" s="147"/>
      <c r="AE11" s="147"/>
      <c r="AF11" s="147"/>
      <c r="AG11" s="145" t="s">
        <v>20</v>
      </c>
      <c r="AH11" s="149"/>
    </row>
    <row r="12">
      <c r="B12" s="31"/>
      <c r="C12" s="7"/>
      <c r="D12" s="150" t="s">
        <v>139</v>
      </c>
      <c r="E12" s="151" t="s">
        <v>140</v>
      </c>
      <c r="F12" s="152"/>
      <c r="G12" s="151"/>
      <c r="H12" s="153"/>
      <c r="I12" s="151" t="s">
        <v>78</v>
      </c>
      <c r="J12" s="154"/>
      <c r="L12" s="150" t="s">
        <v>139</v>
      </c>
      <c r="M12" s="151" t="s">
        <v>144</v>
      </c>
      <c r="N12" s="153"/>
      <c r="O12" s="153"/>
      <c r="P12" s="153"/>
      <c r="Q12" s="151" t="s">
        <v>78</v>
      </c>
      <c r="R12" s="155"/>
      <c r="T12" s="150" t="s">
        <v>139</v>
      </c>
      <c r="U12" s="151" t="s">
        <v>144</v>
      </c>
      <c r="V12" s="153"/>
      <c r="W12" s="153"/>
      <c r="X12" s="153"/>
      <c r="Y12" s="151" t="s">
        <v>20</v>
      </c>
      <c r="Z12" s="155"/>
      <c r="AB12" s="150" t="s">
        <v>139</v>
      </c>
      <c r="AC12" s="151" t="s">
        <v>144</v>
      </c>
      <c r="AD12" s="153"/>
      <c r="AE12" s="153"/>
      <c r="AF12" s="153"/>
      <c r="AG12" s="153"/>
      <c r="AH12" s="154">
        <v>1.0</v>
      </c>
      <c r="AI12" s="7"/>
    </row>
    <row r="13">
      <c r="B13" s="71"/>
      <c r="C13" s="7"/>
      <c r="D13" s="156" t="s">
        <v>139</v>
      </c>
      <c r="E13" s="157" t="s">
        <v>140</v>
      </c>
      <c r="F13" s="158"/>
      <c r="G13" s="157"/>
      <c r="H13" s="159"/>
      <c r="I13" s="157" t="s">
        <v>84</v>
      </c>
      <c r="J13" s="160"/>
      <c r="L13" s="161"/>
      <c r="M13" s="159"/>
      <c r="N13" s="159"/>
      <c r="O13" s="159"/>
      <c r="P13" s="159"/>
      <c r="Q13" s="159"/>
      <c r="R13" s="162"/>
      <c r="T13" s="156" t="s">
        <v>139</v>
      </c>
      <c r="U13" s="157" t="s">
        <v>144</v>
      </c>
      <c r="V13" s="159"/>
      <c r="W13" s="159"/>
      <c r="X13" s="159"/>
      <c r="Y13" s="157" t="s">
        <v>86</v>
      </c>
      <c r="Z13" s="162"/>
      <c r="AB13" s="161"/>
      <c r="AC13" s="159"/>
      <c r="AD13" s="159"/>
      <c r="AE13" s="159"/>
      <c r="AF13" s="159"/>
      <c r="AG13" s="159"/>
      <c r="AH13" s="162"/>
    </row>
    <row r="14">
      <c r="B14" s="163"/>
      <c r="J14" s="164"/>
      <c r="R14" s="164"/>
      <c r="Z14" s="164"/>
      <c r="AH14" s="164"/>
    </row>
    <row r="15">
      <c r="B15" s="165" t="s">
        <v>61</v>
      </c>
      <c r="C15" s="7"/>
      <c r="D15" s="166" t="s">
        <v>145</v>
      </c>
      <c r="E15" s="167" t="s">
        <v>146</v>
      </c>
      <c r="F15" s="168" t="s">
        <v>147</v>
      </c>
      <c r="G15" s="167" t="s">
        <v>62</v>
      </c>
      <c r="H15" s="169"/>
      <c r="I15" s="167" t="s">
        <v>14</v>
      </c>
      <c r="J15" s="170"/>
      <c r="L15" s="171"/>
      <c r="M15" s="169"/>
      <c r="N15" s="172"/>
      <c r="O15" s="167" t="s">
        <v>64</v>
      </c>
      <c r="P15" s="169"/>
      <c r="Q15" s="167" t="s">
        <v>14</v>
      </c>
      <c r="R15" s="170"/>
      <c r="T15" s="171"/>
      <c r="U15" s="169"/>
      <c r="V15" s="172"/>
      <c r="W15" s="167" t="s">
        <v>64</v>
      </c>
      <c r="X15" s="169"/>
      <c r="Y15" s="167" t="s">
        <v>14</v>
      </c>
      <c r="Z15" s="170"/>
      <c r="AB15" s="166" t="s">
        <v>148</v>
      </c>
      <c r="AC15" s="167" t="s">
        <v>149</v>
      </c>
      <c r="AD15" s="173" t="s">
        <v>150</v>
      </c>
      <c r="AE15" s="167" t="s">
        <v>73</v>
      </c>
      <c r="AF15" s="169"/>
      <c r="AG15" s="167" t="s">
        <v>20</v>
      </c>
      <c r="AH15" s="170"/>
    </row>
    <row r="16">
      <c r="B16" s="31"/>
      <c r="C16" s="7"/>
      <c r="D16" s="174" t="s">
        <v>145</v>
      </c>
      <c r="E16" s="175" t="s">
        <v>151</v>
      </c>
      <c r="F16" s="176" t="s">
        <v>152</v>
      </c>
      <c r="G16" s="175" t="s">
        <v>82</v>
      </c>
      <c r="H16" s="177"/>
      <c r="I16" s="175" t="s">
        <v>78</v>
      </c>
      <c r="J16" s="178"/>
      <c r="L16" s="179"/>
      <c r="M16" s="177"/>
      <c r="N16" s="180"/>
      <c r="O16" s="175" t="s">
        <v>64</v>
      </c>
      <c r="P16" s="177"/>
      <c r="Q16" s="175" t="s">
        <v>78</v>
      </c>
      <c r="R16" s="178"/>
      <c r="T16" s="179"/>
      <c r="U16" s="177"/>
      <c r="V16" s="180"/>
      <c r="W16" s="175" t="s">
        <v>64</v>
      </c>
      <c r="X16" s="177"/>
      <c r="Y16" s="175" t="s">
        <v>20</v>
      </c>
      <c r="Z16" s="178"/>
      <c r="AB16" s="179"/>
      <c r="AC16" s="177"/>
      <c r="AD16" s="180"/>
      <c r="AE16" s="177"/>
      <c r="AF16" s="177"/>
      <c r="AG16" s="177"/>
      <c r="AH16" s="178"/>
    </row>
    <row r="17">
      <c r="B17" s="71"/>
      <c r="C17" s="7"/>
      <c r="D17" s="181" t="s">
        <v>145</v>
      </c>
      <c r="E17" s="182" t="s">
        <v>151</v>
      </c>
      <c r="F17" s="183" t="s">
        <v>153</v>
      </c>
      <c r="G17" s="182" t="s">
        <v>82</v>
      </c>
      <c r="H17" s="184"/>
      <c r="I17" s="182" t="s">
        <v>84</v>
      </c>
      <c r="J17" s="185"/>
      <c r="L17" s="186"/>
      <c r="M17" s="184"/>
      <c r="N17" s="187"/>
      <c r="O17" s="184"/>
      <c r="P17" s="184"/>
      <c r="Q17" s="184"/>
      <c r="R17" s="185"/>
      <c r="T17" s="186"/>
      <c r="U17" s="184"/>
      <c r="V17" s="187"/>
      <c r="W17" s="182" t="s">
        <v>64</v>
      </c>
      <c r="X17" s="184"/>
      <c r="Y17" s="182" t="s">
        <v>86</v>
      </c>
      <c r="Z17" s="185"/>
      <c r="AB17" s="186"/>
      <c r="AC17" s="184"/>
      <c r="AD17" s="187"/>
      <c r="AE17" s="184"/>
      <c r="AF17" s="184"/>
      <c r="AG17" s="184"/>
      <c r="AH17" s="185"/>
    </row>
    <row r="18">
      <c r="B18" s="163"/>
      <c r="J18" s="164"/>
      <c r="R18" s="164"/>
      <c r="Z18" s="164"/>
      <c r="AH18" s="164"/>
    </row>
    <row r="19">
      <c r="B19" s="188" t="s">
        <v>154</v>
      </c>
      <c r="C19" s="7"/>
      <c r="D19" s="189" t="s">
        <v>155</v>
      </c>
      <c r="E19" s="190" t="s">
        <v>156</v>
      </c>
      <c r="F19" s="191"/>
      <c r="G19" s="191"/>
      <c r="H19" s="191"/>
      <c r="I19" s="190" t="s">
        <v>14</v>
      </c>
      <c r="J19" s="192"/>
      <c r="L19" s="189" t="s">
        <v>157</v>
      </c>
      <c r="M19" s="190" t="s">
        <v>25</v>
      </c>
      <c r="N19" s="191"/>
      <c r="O19" s="191"/>
      <c r="P19" s="191"/>
      <c r="Q19" s="190" t="s">
        <v>14</v>
      </c>
      <c r="R19" s="192"/>
      <c r="T19" s="189" t="s">
        <v>158</v>
      </c>
      <c r="U19" s="190" t="s">
        <v>159</v>
      </c>
      <c r="V19" s="191"/>
      <c r="W19" s="191"/>
      <c r="X19" s="191"/>
      <c r="Y19" s="190" t="s">
        <v>14</v>
      </c>
      <c r="Z19" s="192"/>
      <c r="AB19" s="189" t="s">
        <v>142</v>
      </c>
      <c r="AC19" s="190" t="s">
        <v>160</v>
      </c>
      <c r="AD19" s="193">
        <v>1.6847491E7</v>
      </c>
      <c r="AE19" s="191"/>
      <c r="AF19" s="191"/>
      <c r="AG19" s="190" t="s">
        <v>20</v>
      </c>
      <c r="AH19" s="192"/>
    </row>
    <row r="20">
      <c r="B20" s="31"/>
      <c r="C20" s="7"/>
      <c r="D20" s="194" t="s">
        <v>155</v>
      </c>
      <c r="E20" s="39" t="s">
        <v>156</v>
      </c>
      <c r="F20" s="195"/>
      <c r="G20" s="195"/>
      <c r="H20" s="195"/>
      <c r="I20" s="39" t="s">
        <v>14</v>
      </c>
      <c r="J20" s="196"/>
      <c r="L20" s="194" t="s">
        <v>157</v>
      </c>
      <c r="M20" s="39" t="s">
        <v>25</v>
      </c>
      <c r="N20" s="195"/>
      <c r="O20" s="195"/>
      <c r="P20" s="195"/>
      <c r="Q20" s="39" t="s">
        <v>78</v>
      </c>
      <c r="R20" s="196"/>
      <c r="T20" s="194" t="s">
        <v>158</v>
      </c>
      <c r="U20" s="39" t="s">
        <v>161</v>
      </c>
      <c r="V20" s="195"/>
      <c r="W20" s="195"/>
      <c r="X20" s="195"/>
      <c r="Y20" s="39" t="s">
        <v>20</v>
      </c>
      <c r="Z20" s="196"/>
      <c r="AB20" s="194" t="s">
        <v>162</v>
      </c>
      <c r="AC20" s="39" t="s">
        <v>163</v>
      </c>
      <c r="AD20" s="197">
        <v>245433.0</v>
      </c>
      <c r="AE20" s="195"/>
      <c r="AF20" s="195"/>
      <c r="AG20" s="39" t="s">
        <v>20</v>
      </c>
      <c r="AH20" s="196"/>
    </row>
    <row r="21">
      <c r="B21" s="31"/>
      <c r="C21" s="7"/>
      <c r="D21" s="194" t="s">
        <v>155</v>
      </c>
      <c r="E21" s="39" t="s">
        <v>156</v>
      </c>
      <c r="F21" s="195"/>
      <c r="G21" s="195"/>
      <c r="H21" s="195"/>
      <c r="I21" s="39" t="s">
        <v>84</v>
      </c>
      <c r="J21" s="196"/>
      <c r="L21" s="198"/>
      <c r="M21" s="195"/>
      <c r="N21" s="195"/>
      <c r="O21" s="195"/>
      <c r="P21" s="195"/>
      <c r="Q21" s="195"/>
      <c r="R21" s="196"/>
      <c r="T21" s="194" t="s">
        <v>158</v>
      </c>
      <c r="U21" s="39" t="s">
        <v>164</v>
      </c>
      <c r="V21" s="195"/>
      <c r="W21" s="195"/>
      <c r="X21" s="195"/>
      <c r="Y21" s="39" t="s">
        <v>86</v>
      </c>
      <c r="Z21" s="196"/>
      <c r="AB21" s="194" t="s">
        <v>142</v>
      </c>
      <c r="AC21" s="39" t="s">
        <v>165</v>
      </c>
      <c r="AD21" s="197">
        <v>1.3073817E7</v>
      </c>
      <c r="AE21" s="195"/>
      <c r="AF21" s="195"/>
      <c r="AG21" s="195"/>
      <c r="AH21" s="199">
        <v>1.0</v>
      </c>
      <c r="AI21" s="7"/>
    </row>
    <row r="22">
      <c r="B22" s="31"/>
      <c r="C22" s="7"/>
      <c r="D22" s="194" t="s">
        <v>155</v>
      </c>
      <c r="E22" s="39" t="s">
        <v>166</v>
      </c>
      <c r="F22" s="195"/>
      <c r="G22" s="195"/>
      <c r="H22" s="195"/>
      <c r="I22" s="39" t="s">
        <v>78</v>
      </c>
      <c r="J22" s="196"/>
      <c r="L22" s="198"/>
      <c r="M22" s="195"/>
      <c r="N22" s="195"/>
      <c r="O22" s="195"/>
      <c r="P22" s="195"/>
      <c r="Q22" s="195"/>
      <c r="R22" s="196"/>
      <c r="T22" s="194" t="s">
        <v>167</v>
      </c>
      <c r="U22" s="39" t="s">
        <v>168</v>
      </c>
      <c r="V22" s="195"/>
      <c r="W22" s="195"/>
      <c r="X22" s="195"/>
      <c r="Y22" s="39" t="s">
        <v>14</v>
      </c>
      <c r="Z22" s="196"/>
      <c r="AB22" s="198"/>
      <c r="AC22" s="195"/>
      <c r="AD22" s="200"/>
      <c r="AE22" s="195"/>
      <c r="AF22" s="195"/>
      <c r="AG22" s="195"/>
      <c r="AH22" s="196"/>
    </row>
    <row r="23">
      <c r="B23" s="31"/>
      <c r="C23" s="7"/>
      <c r="D23" s="194" t="s">
        <v>155</v>
      </c>
      <c r="E23" s="39" t="s">
        <v>166</v>
      </c>
      <c r="F23" s="195"/>
      <c r="G23" s="195"/>
      <c r="H23" s="195"/>
      <c r="I23" s="39" t="s">
        <v>84</v>
      </c>
      <c r="J23" s="196"/>
      <c r="L23" s="198"/>
      <c r="M23" s="195"/>
      <c r="N23" s="195"/>
      <c r="O23" s="195"/>
      <c r="P23" s="195"/>
      <c r="Q23" s="195"/>
      <c r="R23" s="196"/>
      <c r="T23" s="194" t="s">
        <v>167</v>
      </c>
      <c r="U23" s="39" t="s">
        <v>168</v>
      </c>
      <c r="V23" s="195"/>
      <c r="W23" s="195"/>
      <c r="X23" s="195"/>
      <c r="Y23" s="39" t="s">
        <v>20</v>
      </c>
      <c r="Z23" s="196"/>
      <c r="AB23" s="198"/>
      <c r="AC23" s="195"/>
      <c r="AD23" s="200"/>
      <c r="AE23" s="195"/>
      <c r="AF23" s="195"/>
      <c r="AG23" s="195"/>
      <c r="AH23" s="196"/>
    </row>
    <row r="24">
      <c r="B24" s="71"/>
      <c r="C24" s="7"/>
      <c r="D24" s="201" t="s">
        <v>167</v>
      </c>
      <c r="E24" s="202" t="s">
        <v>168</v>
      </c>
      <c r="F24" s="203"/>
      <c r="G24" s="203"/>
      <c r="H24" s="203"/>
      <c r="I24" s="202" t="s">
        <v>78</v>
      </c>
      <c r="J24" s="204"/>
      <c r="L24" s="205"/>
      <c r="M24" s="203"/>
      <c r="N24" s="203"/>
      <c r="O24" s="203"/>
      <c r="P24" s="203"/>
      <c r="Q24" s="203"/>
      <c r="R24" s="204"/>
      <c r="T24" s="201" t="s">
        <v>169</v>
      </c>
      <c r="U24" s="202" t="s">
        <v>170</v>
      </c>
      <c r="V24" s="203"/>
      <c r="W24" s="203"/>
      <c r="X24" s="203"/>
      <c r="Y24" s="202" t="s">
        <v>86</v>
      </c>
      <c r="Z24" s="204"/>
      <c r="AB24" s="205"/>
      <c r="AC24" s="203"/>
      <c r="AD24" s="206"/>
      <c r="AE24" s="203"/>
      <c r="AF24" s="203"/>
      <c r="AG24" s="203"/>
      <c r="AH24" s="204"/>
    </row>
    <row r="25">
      <c r="B25" s="163"/>
      <c r="J25" s="164"/>
      <c r="R25" s="164"/>
      <c r="Z25" s="164"/>
      <c r="AH25" s="164"/>
    </row>
    <row r="26">
      <c r="B26" s="207" t="s">
        <v>171</v>
      </c>
      <c r="C26" s="7"/>
      <c r="D26" s="208" t="s">
        <v>155</v>
      </c>
      <c r="E26" s="209" t="s">
        <v>172</v>
      </c>
      <c r="F26" s="210"/>
      <c r="G26" s="209" t="s">
        <v>173</v>
      </c>
      <c r="H26" s="210"/>
      <c r="I26" s="209" t="s">
        <v>14</v>
      </c>
      <c r="J26" s="211"/>
      <c r="L26" s="208" t="s">
        <v>174</v>
      </c>
      <c r="M26" s="209" t="s">
        <v>175</v>
      </c>
      <c r="N26" s="210"/>
      <c r="O26" s="210"/>
      <c r="P26" s="210"/>
      <c r="Q26" s="209" t="s">
        <v>14</v>
      </c>
      <c r="R26" s="211"/>
      <c r="T26" s="208" t="s">
        <v>174</v>
      </c>
      <c r="U26" s="212" t="s">
        <v>175</v>
      </c>
      <c r="V26" s="210"/>
      <c r="W26" s="210"/>
      <c r="X26" s="210"/>
      <c r="Y26" s="209" t="s">
        <v>14</v>
      </c>
      <c r="Z26" s="211"/>
      <c r="AB26" s="208" t="s">
        <v>176</v>
      </c>
      <c r="AC26" s="209" t="s">
        <v>177</v>
      </c>
      <c r="AD26" s="210"/>
      <c r="AE26" s="210"/>
      <c r="AF26" s="210"/>
      <c r="AG26" s="209" t="s">
        <v>20</v>
      </c>
      <c r="AH26" s="211"/>
    </row>
    <row r="27">
      <c r="B27" s="31"/>
      <c r="C27" s="7"/>
      <c r="D27" s="213" t="s">
        <v>155</v>
      </c>
      <c r="E27" s="214" t="s">
        <v>172</v>
      </c>
      <c r="F27" s="215"/>
      <c r="G27" s="214" t="s">
        <v>178</v>
      </c>
      <c r="H27" s="215"/>
      <c r="I27" s="214" t="s">
        <v>78</v>
      </c>
      <c r="J27" s="216"/>
      <c r="L27" s="213" t="s">
        <v>174</v>
      </c>
      <c r="M27" s="214" t="s">
        <v>175</v>
      </c>
      <c r="N27" s="215"/>
      <c r="O27" s="215"/>
      <c r="P27" s="215"/>
      <c r="Q27" s="214" t="s">
        <v>78</v>
      </c>
      <c r="R27" s="216"/>
      <c r="T27" s="213" t="s">
        <v>174</v>
      </c>
      <c r="U27" s="214" t="s">
        <v>175</v>
      </c>
      <c r="V27" s="215"/>
      <c r="W27" s="215"/>
      <c r="X27" s="215"/>
      <c r="Y27" s="214" t="s">
        <v>14</v>
      </c>
      <c r="Z27" s="216"/>
      <c r="AB27" s="213" t="s">
        <v>179</v>
      </c>
      <c r="AC27" s="214" t="s">
        <v>180</v>
      </c>
      <c r="AD27" s="214" t="s">
        <v>181</v>
      </c>
      <c r="AE27" s="215"/>
      <c r="AF27" s="215"/>
      <c r="AG27" s="214" t="s">
        <v>20</v>
      </c>
      <c r="AH27" s="216"/>
    </row>
    <row r="28">
      <c r="B28" s="31"/>
      <c r="C28" s="7"/>
      <c r="D28" s="213" t="s">
        <v>155</v>
      </c>
      <c r="E28" s="214" t="s">
        <v>172</v>
      </c>
      <c r="F28" s="215"/>
      <c r="G28" s="215"/>
      <c r="H28" s="215"/>
      <c r="I28" s="214" t="s">
        <v>84</v>
      </c>
      <c r="J28" s="216"/>
      <c r="L28" s="213" t="s">
        <v>174</v>
      </c>
      <c r="M28" s="214" t="s">
        <v>175</v>
      </c>
      <c r="N28" s="215"/>
      <c r="O28" s="215"/>
      <c r="P28" s="215"/>
      <c r="Q28" s="214" t="s">
        <v>78</v>
      </c>
      <c r="R28" s="216"/>
      <c r="T28" s="213" t="s">
        <v>174</v>
      </c>
      <c r="U28" s="214" t="s">
        <v>175</v>
      </c>
      <c r="V28" s="215"/>
      <c r="W28" s="215"/>
      <c r="X28" s="215"/>
      <c r="Y28" s="214" t="s">
        <v>20</v>
      </c>
      <c r="Z28" s="216"/>
      <c r="AB28" s="213" t="s">
        <v>179</v>
      </c>
      <c r="AC28" s="214" t="s">
        <v>182</v>
      </c>
      <c r="AD28" s="214" t="s">
        <v>183</v>
      </c>
      <c r="AE28" s="215"/>
      <c r="AF28" s="215"/>
      <c r="AG28" s="215"/>
      <c r="AH28" s="217">
        <v>1.0</v>
      </c>
      <c r="AI28" s="7"/>
    </row>
    <row r="29">
      <c r="B29" s="31"/>
      <c r="C29" s="7"/>
      <c r="D29" s="213" t="s">
        <v>155</v>
      </c>
      <c r="E29" s="214" t="s">
        <v>184</v>
      </c>
      <c r="F29" s="215"/>
      <c r="G29" s="214" t="s">
        <v>185</v>
      </c>
      <c r="H29" s="215"/>
      <c r="I29" s="214" t="s">
        <v>14</v>
      </c>
      <c r="J29" s="216"/>
      <c r="L29" s="218"/>
      <c r="M29" s="215"/>
      <c r="N29" s="215"/>
      <c r="O29" s="215"/>
      <c r="P29" s="215"/>
      <c r="Q29" s="215"/>
      <c r="R29" s="216"/>
      <c r="T29" s="213" t="s">
        <v>174</v>
      </c>
      <c r="U29" s="214" t="s">
        <v>175</v>
      </c>
      <c r="V29" s="215"/>
      <c r="W29" s="215"/>
      <c r="X29" s="215"/>
      <c r="Y29" s="214" t="s">
        <v>20</v>
      </c>
      <c r="Z29" s="216"/>
      <c r="AB29" s="218"/>
      <c r="AC29" s="215"/>
      <c r="AD29" s="215"/>
      <c r="AE29" s="215"/>
      <c r="AF29" s="215"/>
      <c r="AG29" s="215"/>
      <c r="AH29" s="216"/>
    </row>
    <row r="30">
      <c r="B30" s="31"/>
      <c r="C30" s="7"/>
      <c r="D30" s="213" t="s">
        <v>155</v>
      </c>
      <c r="E30" s="214" t="s">
        <v>184</v>
      </c>
      <c r="F30" s="215"/>
      <c r="G30" s="215"/>
      <c r="H30" s="215"/>
      <c r="I30" s="214" t="s">
        <v>78</v>
      </c>
      <c r="J30" s="216"/>
      <c r="L30" s="218"/>
      <c r="M30" s="215"/>
      <c r="N30" s="215"/>
      <c r="O30" s="215"/>
      <c r="P30" s="215"/>
      <c r="Q30" s="215"/>
      <c r="R30" s="216"/>
      <c r="T30" s="213" t="s">
        <v>174</v>
      </c>
      <c r="U30" s="214" t="s">
        <v>175</v>
      </c>
      <c r="V30" s="215"/>
      <c r="W30" s="215"/>
      <c r="X30" s="215"/>
      <c r="Y30" s="214" t="s">
        <v>86</v>
      </c>
      <c r="Z30" s="216"/>
      <c r="AB30" s="218"/>
      <c r="AC30" s="215"/>
      <c r="AD30" s="215"/>
      <c r="AE30" s="215"/>
      <c r="AF30" s="215"/>
      <c r="AG30" s="215"/>
      <c r="AH30" s="216"/>
    </row>
    <row r="31">
      <c r="B31" s="71"/>
      <c r="C31" s="7"/>
      <c r="D31" s="219" t="s">
        <v>155</v>
      </c>
      <c r="E31" s="220" t="s">
        <v>184</v>
      </c>
      <c r="F31" s="221"/>
      <c r="G31" s="221"/>
      <c r="H31" s="221"/>
      <c r="I31" s="220" t="s">
        <v>84</v>
      </c>
      <c r="J31" s="222"/>
      <c r="L31" s="223"/>
      <c r="M31" s="221"/>
      <c r="N31" s="221"/>
      <c r="O31" s="221"/>
      <c r="P31" s="221"/>
      <c r="Q31" s="221"/>
      <c r="R31" s="222"/>
      <c r="T31" s="219" t="s">
        <v>174</v>
      </c>
      <c r="U31" s="220" t="s">
        <v>175</v>
      </c>
      <c r="V31" s="221"/>
      <c r="W31" s="221"/>
      <c r="X31" s="221"/>
      <c r="Y31" s="220" t="s">
        <v>86</v>
      </c>
      <c r="Z31" s="222"/>
      <c r="AB31" s="223"/>
      <c r="AC31" s="221"/>
      <c r="AD31" s="221"/>
      <c r="AE31" s="221"/>
      <c r="AF31" s="221"/>
      <c r="AG31" s="221"/>
      <c r="AH31" s="222"/>
    </row>
    <row r="32">
      <c r="B32" s="224"/>
      <c r="J32" s="164"/>
      <c r="R32" s="164"/>
      <c r="Z32" s="164"/>
      <c r="AH32" s="164"/>
    </row>
    <row r="33">
      <c r="B33" s="225" t="s">
        <v>186</v>
      </c>
      <c r="D33" s="226"/>
      <c r="E33" s="227"/>
      <c r="F33" s="227"/>
      <c r="G33" s="227"/>
      <c r="H33" s="227"/>
      <c r="I33" s="227"/>
      <c r="J33" s="228"/>
      <c r="L33" s="226"/>
      <c r="M33" s="227"/>
      <c r="N33" s="227"/>
      <c r="O33" s="227"/>
      <c r="P33" s="227"/>
      <c r="Q33" s="227"/>
      <c r="R33" s="228"/>
      <c r="T33" s="229" t="s">
        <v>187</v>
      </c>
      <c r="U33" s="230" t="s">
        <v>188</v>
      </c>
      <c r="V33" s="227"/>
      <c r="W33" s="227"/>
      <c r="X33" s="227"/>
      <c r="Y33" s="230" t="s">
        <v>14</v>
      </c>
      <c r="Z33" s="228"/>
      <c r="AB33" s="226"/>
      <c r="AC33" s="227"/>
      <c r="AD33" s="227"/>
      <c r="AE33" s="227"/>
      <c r="AF33" s="227"/>
      <c r="AG33" s="227"/>
      <c r="AH33" s="228"/>
    </row>
    <row r="34">
      <c r="B34" s="31"/>
      <c r="D34" s="231"/>
      <c r="E34" s="232"/>
      <c r="F34" s="232"/>
      <c r="G34" s="232"/>
      <c r="H34" s="232"/>
      <c r="I34" s="232"/>
      <c r="J34" s="233"/>
      <c r="L34" s="231"/>
      <c r="M34" s="232"/>
      <c r="N34" s="232"/>
      <c r="O34" s="232"/>
      <c r="P34" s="232"/>
      <c r="Q34" s="232"/>
      <c r="R34" s="233"/>
      <c r="T34" s="234" t="s">
        <v>187</v>
      </c>
      <c r="U34" s="36" t="s">
        <v>188</v>
      </c>
      <c r="V34" s="232"/>
      <c r="W34" s="232"/>
      <c r="X34" s="232"/>
      <c r="Y34" s="36" t="s">
        <v>20</v>
      </c>
      <c r="Z34" s="233"/>
      <c r="AB34" s="231"/>
      <c r="AC34" s="232"/>
      <c r="AD34" s="232"/>
      <c r="AE34" s="232"/>
      <c r="AF34" s="232"/>
      <c r="AG34" s="232"/>
      <c r="AH34" s="233"/>
    </row>
    <row r="35">
      <c r="B35" s="71"/>
      <c r="D35" s="235"/>
      <c r="E35" s="236"/>
      <c r="F35" s="236"/>
      <c r="G35" s="236"/>
      <c r="H35" s="236"/>
      <c r="I35" s="236"/>
      <c r="J35" s="237"/>
      <c r="L35" s="235"/>
      <c r="M35" s="236"/>
      <c r="N35" s="236"/>
      <c r="O35" s="236"/>
      <c r="P35" s="236"/>
      <c r="Q35" s="236"/>
      <c r="R35" s="237"/>
      <c r="T35" s="238" t="s">
        <v>155</v>
      </c>
      <c r="U35" s="239" t="s">
        <v>189</v>
      </c>
      <c r="V35" s="236"/>
      <c r="W35" s="236"/>
      <c r="X35" s="236"/>
      <c r="Y35" s="239" t="s">
        <v>86</v>
      </c>
      <c r="Z35" s="237"/>
      <c r="AB35" s="235"/>
      <c r="AC35" s="236"/>
      <c r="AD35" s="236"/>
      <c r="AE35" s="236"/>
      <c r="AF35" s="236"/>
      <c r="AG35" s="236"/>
      <c r="AH35" s="237"/>
    </row>
    <row r="36">
      <c r="J36" s="164"/>
      <c r="R36" s="164"/>
      <c r="Z36" s="164"/>
      <c r="AH36" s="164"/>
    </row>
    <row r="37">
      <c r="B37" s="240" t="s">
        <v>190</v>
      </c>
      <c r="D37" s="241" t="s">
        <v>191</v>
      </c>
      <c r="E37" s="242" t="s">
        <v>192</v>
      </c>
      <c r="F37" s="243"/>
      <c r="G37" s="243"/>
      <c r="H37" s="243"/>
      <c r="I37" s="242" t="s">
        <v>193</v>
      </c>
      <c r="J37" s="244"/>
      <c r="L37" s="241" t="s">
        <v>194</v>
      </c>
      <c r="M37" s="242" t="s">
        <v>195</v>
      </c>
      <c r="N37" s="243"/>
      <c r="O37" s="243"/>
      <c r="P37" s="243"/>
      <c r="Q37" s="242" t="s">
        <v>196</v>
      </c>
      <c r="R37" s="244"/>
      <c r="T37" s="241" t="s">
        <v>191</v>
      </c>
      <c r="U37" s="242" t="s">
        <v>197</v>
      </c>
      <c r="V37" s="243"/>
      <c r="W37" s="243"/>
      <c r="X37" s="243"/>
      <c r="Y37" s="242" t="s">
        <v>198</v>
      </c>
      <c r="Z37" s="244"/>
      <c r="AB37" s="241" t="s">
        <v>199</v>
      </c>
      <c r="AC37" s="242" t="s">
        <v>200</v>
      </c>
      <c r="AD37" s="243"/>
      <c r="AE37" s="243"/>
      <c r="AF37" s="243"/>
      <c r="AG37" s="242" t="s">
        <v>20</v>
      </c>
      <c r="AH37" s="244"/>
    </row>
    <row r="38">
      <c r="B38" s="31"/>
      <c r="D38" s="245" t="s">
        <v>201</v>
      </c>
      <c r="E38" s="58" t="s">
        <v>53</v>
      </c>
      <c r="F38" s="86"/>
      <c r="G38" s="86"/>
      <c r="H38" s="86"/>
      <c r="I38" s="58" t="s">
        <v>193</v>
      </c>
      <c r="J38" s="246"/>
      <c r="L38" s="245" t="s">
        <v>202</v>
      </c>
      <c r="M38" s="58" t="s">
        <v>203</v>
      </c>
      <c r="N38" s="86"/>
      <c r="O38" s="86"/>
      <c r="P38" s="86"/>
      <c r="Q38" s="58" t="s">
        <v>14</v>
      </c>
      <c r="R38" s="246"/>
      <c r="T38" s="245" t="s">
        <v>202</v>
      </c>
      <c r="U38" s="58" t="s">
        <v>204</v>
      </c>
      <c r="V38" s="86"/>
      <c r="W38" s="86"/>
      <c r="X38" s="86"/>
      <c r="Y38" s="58" t="s">
        <v>198</v>
      </c>
      <c r="Z38" s="246"/>
      <c r="AB38" s="245" t="s">
        <v>205</v>
      </c>
      <c r="AC38" s="247">
        <v>275071.0</v>
      </c>
      <c r="AD38" s="86"/>
      <c r="AE38" s="86"/>
      <c r="AF38" s="86"/>
      <c r="AG38" s="58" t="s">
        <v>20</v>
      </c>
      <c r="AH38" s="246"/>
    </row>
    <row r="39">
      <c r="B39" s="71"/>
      <c r="D39" s="248"/>
      <c r="E39" s="249"/>
      <c r="F39" s="249"/>
      <c r="G39" s="249"/>
      <c r="H39" s="249"/>
      <c r="I39" s="249"/>
      <c r="J39" s="250"/>
      <c r="L39" s="251" t="s">
        <v>142</v>
      </c>
      <c r="M39" s="252" t="s">
        <v>206</v>
      </c>
      <c r="N39" s="249"/>
      <c r="O39" s="249"/>
      <c r="P39" s="249"/>
      <c r="Q39" s="252" t="s">
        <v>20</v>
      </c>
      <c r="R39" s="250"/>
      <c r="T39" s="251" t="s">
        <v>207</v>
      </c>
      <c r="U39" s="252" t="s">
        <v>195</v>
      </c>
      <c r="V39" s="249"/>
      <c r="W39" s="249"/>
      <c r="X39" s="249"/>
      <c r="Y39" s="252" t="s">
        <v>14</v>
      </c>
      <c r="Z39" s="250"/>
      <c r="AB39" s="248"/>
      <c r="AC39" s="249"/>
      <c r="AD39" s="249"/>
      <c r="AE39" s="249"/>
      <c r="AF39" s="249"/>
      <c r="AG39" s="249"/>
      <c r="AH39" s="250"/>
    </row>
    <row r="40">
      <c r="B40" s="136"/>
    </row>
    <row r="41">
      <c r="B41" s="136"/>
    </row>
    <row r="42">
      <c r="B42" s="136"/>
    </row>
    <row r="43">
      <c r="B43" s="136"/>
    </row>
    <row r="44">
      <c r="B44" s="136"/>
    </row>
    <row r="45">
      <c r="B45" s="136"/>
    </row>
    <row r="46">
      <c r="B46" s="136"/>
    </row>
    <row r="47">
      <c r="B47" s="136"/>
    </row>
    <row r="48">
      <c r="B48" s="136"/>
    </row>
    <row r="49">
      <c r="B49" s="136"/>
    </row>
    <row r="50">
      <c r="B50" s="136"/>
    </row>
    <row r="51">
      <c r="B51" s="136"/>
    </row>
    <row r="52">
      <c r="B52" s="136"/>
    </row>
    <row r="53">
      <c r="B53" s="136"/>
    </row>
    <row r="54">
      <c r="B54" s="136"/>
    </row>
    <row r="55">
      <c r="B55" s="136"/>
    </row>
    <row r="56">
      <c r="B56" s="136"/>
    </row>
    <row r="57">
      <c r="B57" s="136"/>
    </row>
    <row r="58">
      <c r="B58" s="136"/>
    </row>
    <row r="59">
      <c r="B59" s="136"/>
    </row>
    <row r="60">
      <c r="B60" s="136"/>
    </row>
    <row r="61">
      <c r="B61" s="136"/>
    </row>
    <row r="62">
      <c r="B62" s="136"/>
    </row>
    <row r="63">
      <c r="B63" s="136"/>
    </row>
    <row r="64">
      <c r="B64" s="136"/>
    </row>
    <row r="65">
      <c r="B65" s="136"/>
    </row>
    <row r="66">
      <c r="B66" s="136"/>
    </row>
    <row r="67">
      <c r="B67" s="136"/>
    </row>
    <row r="68">
      <c r="B68" s="136"/>
    </row>
    <row r="69">
      <c r="B69" s="136"/>
    </row>
    <row r="70">
      <c r="B70" s="136"/>
    </row>
    <row r="71">
      <c r="B71" s="136"/>
    </row>
    <row r="72">
      <c r="B72" s="136"/>
    </row>
    <row r="73">
      <c r="B73" s="136"/>
    </row>
    <row r="74">
      <c r="B74" s="136"/>
    </row>
    <row r="75">
      <c r="B75" s="136"/>
    </row>
    <row r="76">
      <c r="B76" s="136"/>
    </row>
    <row r="77">
      <c r="B77" s="136"/>
    </row>
    <row r="78">
      <c r="B78" s="136"/>
    </row>
    <row r="79">
      <c r="B79" s="136"/>
    </row>
    <row r="80">
      <c r="B80" s="136"/>
    </row>
    <row r="81">
      <c r="B81" s="136"/>
    </row>
    <row r="82">
      <c r="B82" s="136"/>
    </row>
    <row r="83">
      <c r="B83" s="136"/>
    </row>
    <row r="84">
      <c r="B84" s="136"/>
    </row>
    <row r="85">
      <c r="B85" s="136"/>
    </row>
    <row r="86">
      <c r="B86" s="136"/>
    </row>
    <row r="87">
      <c r="B87" s="136"/>
    </row>
    <row r="88">
      <c r="B88" s="136"/>
    </row>
    <row r="89">
      <c r="B89" s="136"/>
    </row>
    <row r="90">
      <c r="B90" s="136"/>
    </row>
    <row r="91">
      <c r="B91" s="136"/>
    </row>
    <row r="92">
      <c r="B92" s="136"/>
    </row>
    <row r="93">
      <c r="B93" s="136"/>
    </row>
    <row r="94">
      <c r="B94" s="136"/>
    </row>
    <row r="95">
      <c r="B95" s="136"/>
    </row>
    <row r="96">
      <c r="B96" s="136"/>
    </row>
    <row r="97">
      <c r="B97" s="136"/>
    </row>
    <row r="98">
      <c r="B98" s="136"/>
    </row>
    <row r="99">
      <c r="B99" s="136"/>
    </row>
    <row r="100">
      <c r="B100" s="136"/>
    </row>
    <row r="101">
      <c r="B101" s="136"/>
    </row>
    <row r="102">
      <c r="B102" s="136"/>
    </row>
    <row r="103">
      <c r="B103" s="136"/>
    </row>
    <row r="104">
      <c r="B104" s="136"/>
    </row>
    <row r="105">
      <c r="B105" s="136"/>
    </row>
    <row r="106">
      <c r="B106" s="136"/>
    </row>
    <row r="107">
      <c r="B107" s="136"/>
    </row>
    <row r="108">
      <c r="B108" s="136"/>
    </row>
    <row r="109">
      <c r="B109" s="136"/>
    </row>
    <row r="110">
      <c r="B110" s="136"/>
    </row>
    <row r="111">
      <c r="B111" s="136"/>
    </row>
    <row r="112">
      <c r="B112" s="136"/>
    </row>
    <row r="113">
      <c r="B113" s="136"/>
    </row>
    <row r="114">
      <c r="B114" s="136"/>
    </row>
    <row r="115">
      <c r="B115" s="136"/>
    </row>
    <row r="116">
      <c r="B116" s="136"/>
    </row>
    <row r="117">
      <c r="B117" s="136"/>
    </row>
    <row r="118">
      <c r="B118" s="136"/>
    </row>
    <row r="119">
      <c r="B119" s="136"/>
    </row>
    <row r="120">
      <c r="B120" s="136"/>
    </row>
    <row r="121">
      <c r="B121" s="136"/>
    </row>
    <row r="122">
      <c r="B122" s="136"/>
    </row>
    <row r="123">
      <c r="B123" s="136"/>
    </row>
    <row r="124">
      <c r="B124" s="136"/>
    </row>
    <row r="125">
      <c r="B125" s="136"/>
    </row>
    <row r="126">
      <c r="B126" s="136"/>
    </row>
    <row r="127">
      <c r="B127" s="136"/>
    </row>
    <row r="128">
      <c r="B128" s="136"/>
    </row>
    <row r="129">
      <c r="B129" s="136"/>
    </row>
    <row r="130">
      <c r="B130" s="136"/>
    </row>
    <row r="131">
      <c r="B131" s="136"/>
    </row>
    <row r="132">
      <c r="B132" s="136"/>
    </row>
    <row r="133">
      <c r="B133" s="136"/>
    </row>
    <row r="134">
      <c r="B134" s="136"/>
    </row>
    <row r="135">
      <c r="B135" s="136"/>
    </row>
    <row r="136">
      <c r="B136" s="136"/>
    </row>
    <row r="137">
      <c r="B137" s="136"/>
    </row>
    <row r="138">
      <c r="B138" s="136"/>
    </row>
    <row r="139">
      <c r="B139" s="136"/>
    </row>
    <row r="140">
      <c r="B140" s="136"/>
    </row>
    <row r="141">
      <c r="B141" s="136"/>
    </row>
    <row r="142">
      <c r="B142" s="136"/>
    </row>
    <row r="143">
      <c r="B143" s="136"/>
    </row>
    <row r="144">
      <c r="B144" s="136"/>
    </row>
    <row r="145">
      <c r="B145" s="136"/>
    </row>
    <row r="146">
      <c r="B146" s="136"/>
    </row>
    <row r="147">
      <c r="B147" s="136"/>
    </row>
    <row r="148">
      <c r="B148" s="136"/>
    </row>
    <row r="149">
      <c r="B149" s="136"/>
    </row>
    <row r="150">
      <c r="B150" s="136"/>
    </row>
    <row r="151">
      <c r="B151" s="136"/>
    </row>
    <row r="152">
      <c r="B152" s="136"/>
    </row>
    <row r="153">
      <c r="B153" s="136"/>
    </row>
    <row r="154">
      <c r="B154" s="136"/>
    </row>
    <row r="155">
      <c r="B155" s="136"/>
    </row>
    <row r="156">
      <c r="B156" s="136"/>
    </row>
    <row r="157">
      <c r="B157" s="136"/>
    </row>
    <row r="158">
      <c r="B158" s="136"/>
    </row>
    <row r="159">
      <c r="B159" s="136"/>
    </row>
    <row r="160">
      <c r="B160" s="136"/>
    </row>
    <row r="161">
      <c r="B161" s="136"/>
    </row>
    <row r="162">
      <c r="B162" s="136"/>
    </row>
    <row r="163">
      <c r="B163" s="136"/>
    </row>
    <row r="164">
      <c r="B164" s="136"/>
    </row>
    <row r="165">
      <c r="B165" s="136"/>
    </row>
    <row r="166">
      <c r="B166" s="136"/>
    </row>
    <row r="167">
      <c r="B167" s="136"/>
    </row>
    <row r="168">
      <c r="B168" s="136"/>
    </row>
    <row r="169">
      <c r="B169" s="136"/>
    </row>
    <row r="170">
      <c r="B170" s="136"/>
    </row>
    <row r="171">
      <c r="B171" s="136"/>
    </row>
    <row r="172">
      <c r="B172" s="136"/>
    </row>
    <row r="173">
      <c r="B173" s="136"/>
    </row>
    <row r="174">
      <c r="B174" s="136"/>
    </row>
    <row r="175">
      <c r="B175" s="136"/>
    </row>
    <row r="176">
      <c r="B176" s="136"/>
    </row>
    <row r="177">
      <c r="B177" s="136"/>
    </row>
    <row r="178">
      <c r="B178" s="136"/>
    </row>
    <row r="179">
      <c r="B179" s="136"/>
    </row>
    <row r="180">
      <c r="B180" s="136"/>
    </row>
    <row r="181">
      <c r="B181" s="136"/>
    </row>
    <row r="182">
      <c r="B182" s="136"/>
    </row>
    <row r="183">
      <c r="B183" s="136"/>
    </row>
    <row r="184">
      <c r="B184" s="136"/>
    </row>
    <row r="185">
      <c r="B185" s="136"/>
    </row>
    <row r="186">
      <c r="B186" s="136"/>
    </row>
    <row r="187">
      <c r="B187" s="136"/>
    </row>
    <row r="188">
      <c r="B188" s="136"/>
    </row>
    <row r="189">
      <c r="B189" s="136"/>
    </row>
    <row r="190">
      <c r="B190" s="136"/>
    </row>
    <row r="191">
      <c r="B191" s="136"/>
    </row>
    <row r="192">
      <c r="B192" s="136"/>
    </row>
    <row r="193">
      <c r="B193" s="136"/>
    </row>
    <row r="194">
      <c r="B194" s="136"/>
    </row>
    <row r="195">
      <c r="B195" s="136"/>
    </row>
    <row r="196">
      <c r="B196" s="136"/>
    </row>
    <row r="197">
      <c r="B197" s="136"/>
    </row>
    <row r="198">
      <c r="B198" s="136"/>
    </row>
    <row r="199">
      <c r="B199" s="136"/>
    </row>
    <row r="200">
      <c r="B200" s="136"/>
    </row>
    <row r="201">
      <c r="B201" s="136"/>
    </row>
    <row r="202">
      <c r="B202" s="136"/>
    </row>
    <row r="203">
      <c r="B203" s="136"/>
    </row>
    <row r="204">
      <c r="B204" s="136"/>
    </row>
    <row r="205">
      <c r="B205" s="136"/>
    </row>
    <row r="206">
      <c r="B206" s="136"/>
    </row>
    <row r="207">
      <c r="B207" s="136"/>
    </row>
    <row r="208">
      <c r="B208" s="136"/>
    </row>
    <row r="209">
      <c r="B209" s="136"/>
    </row>
    <row r="210">
      <c r="B210" s="136"/>
    </row>
    <row r="211">
      <c r="B211" s="136"/>
    </row>
    <row r="212">
      <c r="B212" s="136"/>
    </row>
    <row r="213">
      <c r="B213" s="136"/>
    </row>
    <row r="214">
      <c r="B214" s="136"/>
    </row>
    <row r="215">
      <c r="B215" s="136"/>
    </row>
    <row r="216">
      <c r="B216" s="136"/>
    </row>
    <row r="217">
      <c r="B217" s="136"/>
    </row>
    <row r="218">
      <c r="B218" s="136"/>
    </row>
    <row r="219">
      <c r="B219" s="136"/>
    </row>
    <row r="220">
      <c r="B220" s="136"/>
    </row>
    <row r="221">
      <c r="B221" s="136"/>
    </row>
    <row r="222">
      <c r="B222" s="136"/>
    </row>
    <row r="223">
      <c r="B223" s="136"/>
    </row>
    <row r="224">
      <c r="B224" s="136"/>
    </row>
    <row r="225">
      <c r="B225" s="136"/>
    </row>
    <row r="226">
      <c r="B226" s="136"/>
    </row>
    <row r="227">
      <c r="B227" s="136"/>
    </row>
    <row r="228">
      <c r="B228" s="136"/>
    </row>
    <row r="229">
      <c r="B229" s="136"/>
    </row>
    <row r="230">
      <c r="B230" s="136"/>
    </row>
    <row r="231">
      <c r="B231" s="136"/>
    </row>
    <row r="232">
      <c r="B232" s="136"/>
    </row>
    <row r="233">
      <c r="B233" s="136"/>
    </row>
    <row r="234">
      <c r="B234" s="136"/>
    </row>
    <row r="235">
      <c r="B235" s="136"/>
    </row>
    <row r="236">
      <c r="B236" s="136"/>
    </row>
    <row r="237">
      <c r="B237" s="136"/>
    </row>
    <row r="238">
      <c r="B238" s="136"/>
    </row>
    <row r="239">
      <c r="B239" s="136"/>
    </row>
    <row r="240">
      <c r="B240" s="136"/>
    </row>
    <row r="241">
      <c r="B241" s="136"/>
    </row>
    <row r="242">
      <c r="B242" s="136"/>
    </row>
    <row r="243">
      <c r="B243" s="136"/>
    </row>
    <row r="244">
      <c r="B244" s="136"/>
    </row>
    <row r="245">
      <c r="B245" s="136"/>
    </row>
    <row r="246">
      <c r="B246" s="136"/>
    </row>
    <row r="247">
      <c r="B247" s="136"/>
    </row>
    <row r="248">
      <c r="B248" s="136"/>
    </row>
    <row r="249">
      <c r="B249" s="136"/>
    </row>
    <row r="250">
      <c r="B250" s="136"/>
    </row>
    <row r="251">
      <c r="B251" s="136"/>
    </row>
    <row r="252">
      <c r="B252" s="136"/>
    </row>
    <row r="253">
      <c r="B253" s="136"/>
    </row>
    <row r="254">
      <c r="B254" s="136"/>
    </row>
    <row r="255">
      <c r="B255" s="136"/>
    </row>
    <row r="256">
      <c r="B256" s="136"/>
    </row>
    <row r="257">
      <c r="B257" s="136"/>
    </row>
    <row r="258">
      <c r="B258" s="136"/>
    </row>
    <row r="259">
      <c r="B259" s="136"/>
    </row>
    <row r="260">
      <c r="B260" s="136"/>
    </row>
    <row r="261">
      <c r="B261" s="136"/>
    </row>
    <row r="262">
      <c r="B262" s="136"/>
    </row>
    <row r="263">
      <c r="B263" s="136"/>
    </row>
    <row r="264">
      <c r="B264" s="136"/>
    </row>
    <row r="265">
      <c r="B265" s="136"/>
    </row>
    <row r="266">
      <c r="B266" s="136"/>
    </row>
    <row r="267">
      <c r="B267" s="136"/>
    </row>
    <row r="268">
      <c r="B268" s="136"/>
    </row>
    <row r="269">
      <c r="B269" s="136"/>
    </row>
    <row r="270">
      <c r="B270" s="136"/>
    </row>
    <row r="271">
      <c r="B271" s="136"/>
    </row>
    <row r="272">
      <c r="B272" s="136"/>
    </row>
    <row r="273">
      <c r="B273" s="136"/>
    </row>
    <row r="274">
      <c r="B274" s="136"/>
    </row>
    <row r="275">
      <c r="B275" s="136"/>
    </row>
    <row r="276">
      <c r="B276" s="136"/>
    </row>
    <row r="277">
      <c r="B277" s="136"/>
    </row>
    <row r="278">
      <c r="B278" s="136"/>
    </row>
    <row r="279">
      <c r="B279" s="136"/>
    </row>
    <row r="280">
      <c r="B280" s="136"/>
    </row>
    <row r="281">
      <c r="B281" s="136"/>
    </row>
    <row r="282">
      <c r="B282" s="136"/>
    </row>
    <row r="283">
      <c r="B283" s="136"/>
    </row>
    <row r="284">
      <c r="B284" s="136"/>
    </row>
    <row r="285">
      <c r="B285" s="136"/>
    </row>
    <row r="286">
      <c r="B286" s="136"/>
    </row>
    <row r="287">
      <c r="B287" s="136"/>
    </row>
    <row r="288">
      <c r="B288" s="136"/>
    </row>
    <row r="289">
      <c r="B289" s="136"/>
    </row>
    <row r="290">
      <c r="B290" s="136"/>
    </row>
    <row r="291">
      <c r="B291" s="136"/>
    </row>
    <row r="292">
      <c r="B292" s="136"/>
    </row>
    <row r="293">
      <c r="B293" s="136"/>
    </row>
    <row r="294">
      <c r="B294" s="136"/>
    </row>
    <row r="295">
      <c r="B295" s="136"/>
    </row>
    <row r="296">
      <c r="B296" s="136"/>
    </row>
    <row r="297">
      <c r="B297" s="136"/>
    </row>
    <row r="298">
      <c r="B298" s="136"/>
    </row>
    <row r="299">
      <c r="B299" s="136"/>
    </row>
    <row r="300">
      <c r="B300" s="136"/>
    </row>
    <row r="301">
      <c r="B301" s="136"/>
    </row>
    <row r="302">
      <c r="B302" s="136"/>
    </row>
    <row r="303">
      <c r="B303" s="136"/>
    </row>
    <row r="304">
      <c r="B304" s="136"/>
    </row>
    <row r="305">
      <c r="B305" s="136"/>
    </row>
    <row r="306">
      <c r="B306" s="136"/>
    </row>
    <row r="307">
      <c r="B307" s="136"/>
    </row>
    <row r="308">
      <c r="B308" s="136"/>
    </row>
    <row r="309">
      <c r="B309" s="136"/>
    </row>
    <row r="310">
      <c r="B310" s="136"/>
    </row>
    <row r="311">
      <c r="B311" s="136"/>
    </row>
    <row r="312">
      <c r="B312" s="136"/>
    </row>
    <row r="313">
      <c r="B313" s="136"/>
    </row>
    <row r="314">
      <c r="B314" s="136"/>
    </row>
    <row r="315">
      <c r="B315" s="136"/>
    </row>
    <row r="316">
      <c r="B316" s="136"/>
    </row>
    <row r="317">
      <c r="B317" s="136"/>
    </row>
    <row r="318">
      <c r="B318" s="136"/>
    </row>
    <row r="319">
      <c r="B319" s="136"/>
    </row>
    <row r="320">
      <c r="B320" s="136"/>
    </row>
    <row r="321">
      <c r="B321" s="136"/>
    </row>
    <row r="322">
      <c r="B322" s="136"/>
    </row>
    <row r="323">
      <c r="B323" s="136"/>
    </row>
    <row r="324">
      <c r="B324" s="136"/>
    </row>
    <row r="325">
      <c r="B325" s="136"/>
    </row>
    <row r="326">
      <c r="B326" s="136"/>
    </row>
    <row r="327">
      <c r="B327" s="136"/>
    </row>
    <row r="328">
      <c r="B328" s="136"/>
    </row>
    <row r="329">
      <c r="B329" s="136"/>
    </row>
    <row r="330">
      <c r="B330" s="136"/>
    </row>
    <row r="331">
      <c r="B331" s="136"/>
    </row>
    <row r="332">
      <c r="B332" s="136"/>
    </row>
    <row r="333">
      <c r="B333" s="136"/>
    </row>
    <row r="334">
      <c r="B334" s="136"/>
    </row>
    <row r="335">
      <c r="B335" s="136"/>
    </row>
    <row r="336">
      <c r="B336" s="136"/>
    </row>
    <row r="337">
      <c r="B337" s="136"/>
    </row>
    <row r="338">
      <c r="B338" s="136"/>
    </row>
    <row r="339">
      <c r="B339" s="136"/>
    </row>
    <row r="340">
      <c r="B340" s="136"/>
    </row>
    <row r="341">
      <c r="B341" s="136"/>
    </row>
    <row r="342">
      <c r="B342" s="136"/>
    </row>
    <row r="343">
      <c r="B343" s="136"/>
    </row>
    <row r="344">
      <c r="B344" s="136"/>
    </row>
    <row r="345">
      <c r="B345" s="136"/>
    </row>
    <row r="346">
      <c r="B346" s="136"/>
    </row>
    <row r="347">
      <c r="B347" s="136"/>
    </row>
    <row r="348">
      <c r="B348" s="136"/>
    </row>
    <row r="349">
      <c r="B349" s="136"/>
    </row>
    <row r="350">
      <c r="B350" s="136"/>
    </row>
    <row r="351">
      <c r="B351" s="136"/>
    </row>
    <row r="352">
      <c r="B352" s="136"/>
    </row>
    <row r="353">
      <c r="B353" s="136"/>
    </row>
    <row r="354">
      <c r="B354" s="136"/>
    </row>
    <row r="355">
      <c r="B355" s="136"/>
    </row>
    <row r="356">
      <c r="B356" s="136"/>
    </row>
    <row r="357">
      <c r="B357" s="136"/>
    </row>
    <row r="358">
      <c r="B358" s="136"/>
    </row>
    <row r="359">
      <c r="B359" s="136"/>
    </row>
    <row r="360">
      <c r="B360" s="136"/>
    </row>
    <row r="361">
      <c r="B361" s="136"/>
    </row>
    <row r="362">
      <c r="B362" s="136"/>
    </row>
    <row r="363">
      <c r="B363" s="136"/>
    </row>
    <row r="364">
      <c r="B364" s="136"/>
    </row>
    <row r="365">
      <c r="B365" s="136"/>
    </row>
    <row r="366">
      <c r="B366" s="136"/>
    </row>
    <row r="367">
      <c r="B367" s="136"/>
    </row>
    <row r="368">
      <c r="B368" s="136"/>
    </row>
    <row r="369">
      <c r="B369" s="136"/>
    </row>
    <row r="370">
      <c r="B370" s="136"/>
    </row>
    <row r="371">
      <c r="B371" s="136"/>
    </row>
    <row r="372">
      <c r="B372" s="136"/>
    </row>
    <row r="373">
      <c r="B373" s="136"/>
    </row>
    <row r="374">
      <c r="B374" s="136"/>
    </row>
    <row r="375">
      <c r="B375" s="136"/>
    </row>
    <row r="376">
      <c r="B376" s="136"/>
    </row>
    <row r="377">
      <c r="B377" s="136"/>
    </row>
    <row r="378">
      <c r="B378" s="136"/>
    </row>
    <row r="379">
      <c r="B379" s="136"/>
    </row>
    <row r="380">
      <c r="B380" s="136"/>
    </row>
    <row r="381">
      <c r="B381" s="136"/>
    </row>
    <row r="382">
      <c r="B382" s="136"/>
    </row>
    <row r="383">
      <c r="B383" s="136"/>
    </row>
    <row r="384">
      <c r="B384" s="136"/>
    </row>
    <row r="385">
      <c r="B385" s="136"/>
    </row>
    <row r="386">
      <c r="B386" s="136"/>
    </row>
    <row r="387">
      <c r="B387" s="136"/>
    </row>
    <row r="388">
      <c r="B388" s="136"/>
    </row>
    <row r="389">
      <c r="B389" s="136"/>
    </row>
    <row r="390">
      <c r="B390" s="136"/>
    </row>
    <row r="391">
      <c r="B391" s="136"/>
    </row>
    <row r="392">
      <c r="B392" s="136"/>
    </row>
    <row r="393">
      <c r="B393" s="136"/>
    </row>
    <row r="394">
      <c r="B394" s="136"/>
    </row>
    <row r="395">
      <c r="B395" s="136"/>
    </row>
    <row r="396">
      <c r="B396" s="136"/>
    </row>
    <row r="397">
      <c r="B397" s="136"/>
    </row>
    <row r="398">
      <c r="B398" s="136"/>
    </row>
    <row r="399">
      <c r="B399" s="136"/>
    </row>
    <row r="400">
      <c r="B400" s="136"/>
    </row>
    <row r="401">
      <c r="B401" s="136"/>
    </row>
    <row r="402">
      <c r="B402" s="136"/>
    </row>
    <row r="403">
      <c r="B403" s="136"/>
    </row>
    <row r="404">
      <c r="B404" s="136"/>
    </row>
    <row r="405">
      <c r="B405" s="136"/>
    </row>
    <row r="406">
      <c r="B406" s="136"/>
    </row>
    <row r="407">
      <c r="B407" s="136"/>
    </row>
    <row r="408">
      <c r="B408" s="136"/>
    </row>
    <row r="409">
      <c r="B409" s="136"/>
    </row>
    <row r="410">
      <c r="B410" s="136"/>
    </row>
    <row r="411">
      <c r="B411" s="136"/>
    </row>
    <row r="412">
      <c r="B412" s="136"/>
    </row>
    <row r="413">
      <c r="B413" s="136"/>
    </row>
    <row r="414">
      <c r="B414" s="136"/>
    </row>
    <row r="415">
      <c r="B415" s="136"/>
    </row>
    <row r="416">
      <c r="B416" s="136"/>
    </row>
    <row r="417">
      <c r="B417" s="136"/>
    </row>
    <row r="418">
      <c r="B418" s="136"/>
    </row>
    <row r="419">
      <c r="B419" s="136"/>
    </row>
    <row r="420">
      <c r="B420" s="136"/>
    </row>
    <row r="421">
      <c r="B421" s="136"/>
    </row>
    <row r="422">
      <c r="B422" s="136"/>
    </row>
    <row r="423">
      <c r="B423" s="136"/>
    </row>
    <row r="424">
      <c r="B424" s="136"/>
    </row>
    <row r="425">
      <c r="B425" s="136"/>
    </row>
    <row r="426">
      <c r="B426" s="136"/>
    </row>
    <row r="427">
      <c r="B427" s="136"/>
    </row>
    <row r="428">
      <c r="B428" s="136"/>
    </row>
    <row r="429">
      <c r="B429" s="136"/>
    </row>
    <row r="430">
      <c r="B430" s="136"/>
    </row>
    <row r="431">
      <c r="B431" s="136"/>
    </row>
    <row r="432">
      <c r="B432" s="136"/>
    </row>
    <row r="433">
      <c r="B433" s="136"/>
    </row>
    <row r="434">
      <c r="B434" s="136"/>
    </row>
    <row r="435">
      <c r="B435" s="136"/>
    </row>
    <row r="436">
      <c r="B436" s="136"/>
    </row>
    <row r="437">
      <c r="B437" s="136"/>
    </row>
    <row r="438">
      <c r="B438" s="136"/>
    </row>
    <row r="439">
      <c r="B439" s="136"/>
    </row>
    <row r="440">
      <c r="B440" s="136"/>
    </row>
    <row r="441">
      <c r="B441" s="136"/>
    </row>
    <row r="442">
      <c r="B442" s="136"/>
    </row>
    <row r="443">
      <c r="B443" s="136"/>
    </row>
    <row r="444">
      <c r="B444" s="136"/>
    </row>
    <row r="445">
      <c r="B445" s="136"/>
    </row>
    <row r="446">
      <c r="B446" s="136"/>
    </row>
    <row r="447">
      <c r="B447" s="136"/>
    </row>
    <row r="448">
      <c r="B448" s="136"/>
    </row>
    <row r="449">
      <c r="B449" s="136"/>
    </row>
    <row r="450">
      <c r="B450" s="136"/>
    </row>
    <row r="451">
      <c r="B451" s="136"/>
    </row>
    <row r="452">
      <c r="B452" s="136"/>
    </row>
    <row r="453">
      <c r="B453" s="136"/>
    </row>
    <row r="454">
      <c r="B454" s="136"/>
    </row>
    <row r="455">
      <c r="B455" s="136"/>
    </row>
    <row r="456">
      <c r="B456" s="136"/>
    </row>
    <row r="457">
      <c r="B457" s="136"/>
    </row>
    <row r="458">
      <c r="B458" s="136"/>
    </row>
    <row r="459">
      <c r="B459" s="136"/>
    </row>
    <row r="460">
      <c r="B460" s="136"/>
    </row>
    <row r="461">
      <c r="B461" s="136"/>
    </row>
    <row r="462">
      <c r="B462" s="136"/>
    </row>
    <row r="463">
      <c r="B463" s="136"/>
    </row>
    <row r="464">
      <c r="B464" s="136"/>
    </row>
    <row r="465">
      <c r="B465" s="136"/>
    </row>
    <row r="466">
      <c r="B466" s="136"/>
    </row>
    <row r="467">
      <c r="B467" s="136"/>
    </row>
    <row r="468">
      <c r="B468" s="136"/>
    </row>
    <row r="469">
      <c r="B469" s="136"/>
    </row>
    <row r="470">
      <c r="B470" s="136"/>
    </row>
    <row r="471">
      <c r="B471" s="136"/>
    </row>
    <row r="472">
      <c r="B472" s="136"/>
    </row>
    <row r="473">
      <c r="B473" s="136"/>
    </row>
    <row r="474">
      <c r="B474" s="136"/>
    </row>
    <row r="475">
      <c r="B475" s="136"/>
    </row>
    <row r="476">
      <c r="B476" s="136"/>
    </row>
    <row r="477">
      <c r="B477" s="136"/>
    </row>
    <row r="478">
      <c r="B478" s="136"/>
    </row>
    <row r="479">
      <c r="B479" s="136"/>
    </row>
    <row r="480">
      <c r="B480" s="136"/>
    </row>
    <row r="481">
      <c r="B481" s="136"/>
    </row>
    <row r="482">
      <c r="B482" s="136"/>
    </row>
    <row r="483">
      <c r="B483" s="136"/>
    </row>
    <row r="484">
      <c r="B484" s="136"/>
    </row>
    <row r="485">
      <c r="B485" s="136"/>
    </row>
    <row r="486">
      <c r="B486" s="136"/>
    </row>
    <row r="487">
      <c r="B487" s="136"/>
    </row>
    <row r="488">
      <c r="B488" s="136"/>
    </row>
    <row r="489">
      <c r="B489" s="136"/>
    </row>
    <row r="490">
      <c r="B490" s="136"/>
    </row>
    <row r="491">
      <c r="B491" s="136"/>
    </row>
    <row r="492">
      <c r="B492" s="136"/>
    </row>
    <row r="493">
      <c r="B493" s="136"/>
    </row>
    <row r="494">
      <c r="B494" s="136"/>
    </row>
    <row r="495">
      <c r="B495" s="136"/>
    </row>
    <row r="496">
      <c r="B496" s="136"/>
    </row>
    <row r="497">
      <c r="B497" s="136"/>
    </row>
    <row r="498">
      <c r="B498" s="136"/>
    </row>
    <row r="499">
      <c r="B499" s="136"/>
    </row>
    <row r="500">
      <c r="B500" s="136"/>
    </row>
    <row r="501">
      <c r="B501" s="136"/>
    </row>
    <row r="502">
      <c r="B502" s="136"/>
    </row>
    <row r="503">
      <c r="B503" s="136"/>
    </row>
    <row r="504">
      <c r="B504" s="136"/>
    </row>
    <row r="505">
      <c r="B505" s="136"/>
    </row>
    <row r="506">
      <c r="B506" s="136"/>
    </row>
    <row r="507">
      <c r="B507" s="136"/>
    </row>
    <row r="508">
      <c r="B508" s="136"/>
    </row>
    <row r="509">
      <c r="B509" s="136"/>
    </row>
    <row r="510">
      <c r="B510" s="136"/>
    </row>
    <row r="511">
      <c r="B511" s="136"/>
    </row>
    <row r="512">
      <c r="B512" s="136"/>
    </row>
    <row r="513">
      <c r="B513" s="136"/>
    </row>
    <row r="514">
      <c r="B514" s="136"/>
    </row>
    <row r="515">
      <c r="B515" s="136"/>
    </row>
    <row r="516">
      <c r="B516" s="136"/>
    </row>
    <row r="517">
      <c r="B517" s="136"/>
    </row>
    <row r="518">
      <c r="B518" s="136"/>
    </row>
    <row r="519">
      <c r="B519" s="136"/>
    </row>
    <row r="520">
      <c r="B520" s="136"/>
    </row>
    <row r="521">
      <c r="B521" s="136"/>
    </row>
    <row r="522">
      <c r="B522" s="136"/>
    </row>
    <row r="523">
      <c r="B523" s="136"/>
    </row>
    <row r="524">
      <c r="B524" s="136"/>
    </row>
    <row r="525">
      <c r="B525" s="136"/>
    </row>
    <row r="526">
      <c r="B526" s="136"/>
    </row>
    <row r="527">
      <c r="B527" s="136"/>
    </row>
    <row r="528">
      <c r="B528" s="136"/>
    </row>
    <row r="529">
      <c r="B529" s="136"/>
    </row>
    <row r="530">
      <c r="B530" s="136"/>
    </row>
    <row r="531">
      <c r="B531" s="136"/>
    </row>
    <row r="532">
      <c r="B532" s="136"/>
    </row>
    <row r="533">
      <c r="B533" s="136"/>
    </row>
    <row r="534">
      <c r="B534" s="136"/>
    </row>
    <row r="535">
      <c r="B535" s="136"/>
    </row>
    <row r="536">
      <c r="B536" s="136"/>
    </row>
    <row r="537">
      <c r="B537" s="136"/>
    </row>
    <row r="538">
      <c r="B538" s="136"/>
    </row>
    <row r="539">
      <c r="B539" s="136"/>
    </row>
    <row r="540">
      <c r="B540" s="136"/>
    </row>
    <row r="541">
      <c r="B541" s="136"/>
    </row>
    <row r="542">
      <c r="B542" s="136"/>
    </row>
    <row r="543">
      <c r="B543" s="136"/>
    </row>
    <row r="544">
      <c r="B544" s="136"/>
    </row>
    <row r="545">
      <c r="B545" s="136"/>
    </row>
    <row r="546">
      <c r="B546" s="136"/>
    </row>
    <row r="547">
      <c r="B547" s="136"/>
    </row>
    <row r="548">
      <c r="B548" s="136"/>
    </row>
    <row r="549">
      <c r="B549" s="136"/>
    </row>
    <row r="550">
      <c r="B550" s="136"/>
    </row>
    <row r="551">
      <c r="B551" s="136"/>
    </row>
    <row r="552">
      <c r="B552" s="136"/>
    </row>
    <row r="553">
      <c r="B553" s="136"/>
    </row>
    <row r="554">
      <c r="B554" s="136"/>
    </row>
    <row r="555">
      <c r="B555" s="136"/>
    </row>
    <row r="556">
      <c r="B556" s="136"/>
    </row>
    <row r="557">
      <c r="B557" s="136"/>
    </row>
    <row r="558">
      <c r="B558" s="136"/>
    </row>
    <row r="559">
      <c r="B559" s="136"/>
    </row>
    <row r="560">
      <c r="B560" s="136"/>
    </row>
    <row r="561">
      <c r="B561" s="136"/>
    </row>
    <row r="562">
      <c r="B562" s="136"/>
    </row>
    <row r="563">
      <c r="B563" s="136"/>
    </row>
    <row r="564">
      <c r="B564" s="136"/>
    </row>
    <row r="565">
      <c r="B565" s="136"/>
    </row>
    <row r="566">
      <c r="B566" s="136"/>
    </row>
    <row r="567">
      <c r="B567" s="136"/>
    </row>
    <row r="568">
      <c r="B568" s="136"/>
    </row>
    <row r="569">
      <c r="B569" s="136"/>
    </row>
    <row r="570">
      <c r="B570" s="136"/>
    </row>
    <row r="571">
      <c r="B571" s="136"/>
    </row>
    <row r="572">
      <c r="B572" s="136"/>
    </row>
    <row r="573">
      <c r="B573" s="136"/>
    </row>
    <row r="574">
      <c r="B574" s="136"/>
    </row>
    <row r="575">
      <c r="B575" s="136"/>
    </row>
    <row r="576">
      <c r="B576" s="136"/>
    </row>
    <row r="577">
      <c r="B577" s="136"/>
    </row>
    <row r="578">
      <c r="B578" s="136"/>
    </row>
    <row r="579">
      <c r="B579" s="136"/>
    </row>
    <row r="580">
      <c r="B580" s="136"/>
    </row>
    <row r="581">
      <c r="B581" s="136"/>
    </row>
    <row r="582">
      <c r="B582" s="136"/>
    </row>
    <row r="583">
      <c r="B583" s="136"/>
    </row>
    <row r="584">
      <c r="B584" s="136"/>
    </row>
    <row r="585">
      <c r="B585" s="136"/>
    </row>
    <row r="586">
      <c r="B586" s="136"/>
    </row>
    <row r="587">
      <c r="B587" s="136"/>
    </row>
    <row r="588">
      <c r="B588" s="136"/>
    </row>
    <row r="589">
      <c r="B589" s="136"/>
    </row>
    <row r="590">
      <c r="B590" s="136"/>
    </row>
    <row r="591">
      <c r="B591" s="136"/>
    </row>
    <row r="592">
      <c r="B592" s="136"/>
    </row>
    <row r="593">
      <c r="B593" s="136"/>
    </row>
    <row r="594">
      <c r="B594" s="136"/>
    </row>
    <row r="595">
      <c r="B595" s="136"/>
    </row>
    <row r="596">
      <c r="B596" s="136"/>
    </row>
    <row r="597">
      <c r="B597" s="136"/>
    </row>
    <row r="598">
      <c r="B598" s="136"/>
    </row>
    <row r="599">
      <c r="B599" s="136"/>
    </row>
    <row r="600">
      <c r="B600" s="136"/>
    </row>
    <row r="601">
      <c r="B601" s="136"/>
    </row>
    <row r="602">
      <c r="B602" s="136"/>
    </row>
    <row r="603">
      <c r="B603" s="136"/>
    </row>
    <row r="604">
      <c r="B604" s="136"/>
    </row>
    <row r="605">
      <c r="B605" s="136"/>
    </row>
    <row r="606">
      <c r="B606" s="136"/>
    </row>
    <row r="607">
      <c r="B607" s="136"/>
    </row>
    <row r="608">
      <c r="B608" s="136"/>
    </row>
    <row r="609">
      <c r="B609" s="136"/>
    </row>
    <row r="610">
      <c r="B610" s="136"/>
    </row>
    <row r="611">
      <c r="B611" s="136"/>
    </row>
    <row r="612">
      <c r="B612" s="136"/>
    </row>
    <row r="613">
      <c r="B613" s="136"/>
    </row>
    <row r="614">
      <c r="B614" s="136"/>
    </row>
    <row r="615">
      <c r="B615" s="136"/>
    </row>
    <row r="616">
      <c r="B616" s="136"/>
    </row>
    <row r="617">
      <c r="B617" s="136"/>
    </row>
    <row r="618">
      <c r="B618" s="136"/>
    </row>
    <row r="619">
      <c r="B619" s="136"/>
    </row>
    <row r="620">
      <c r="B620" s="136"/>
    </row>
    <row r="621">
      <c r="B621" s="136"/>
    </row>
    <row r="622">
      <c r="B622" s="136"/>
    </row>
    <row r="623">
      <c r="B623" s="136"/>
    </row>
    <row r="624">
      <c r="B624" s="136"/>
    </row>
    <row r="625">
      <c r="B625" s="136"/>
    </row>
    <row r="626">
      <c r="B626" s="136"/>
    </row>
    <row r="627">
      <c r="B627" s="136"/>
    </row>
    <row r="628">
      <c r="B628" s="136"/>
    </row>
    <row r="629">
      <c r="B629" s="136"/>
    </row>
    <row r="630">
      <c r="B630" s="136"/>
    </row>
    <row r="631">
      <c r="B631" s="136"/>
    </row>
    <row r="632">
      <c r="B632" s="136"/>
    </row>
    <row r="633">
      <c r="B633" s="136"/>
    </row>
    <row r="634">
      <c r="B634" s="136"/>
    </row>
    <row r="635">
      <c r="B635" s="136"/>
    </row>
    <row r="636">
      <c r="B636" s="136"/>
    </row>
    <row r="637">
      <c r="B637" s="136"/>
    </row>
    <row r="638">
      <c r="B638" s="136"/>
    </row>
    <row r="639">
      <c r="B639" s="136"/>
    </row>
    <row r="640">
      <c r="B640" s="136"/>
    </row>
    <row r="641">
      <c r="B641" s="136"/>
    </row>
    <row r="642">
      <c r="B642" s="136"/>
    </row>
    <row r="643">
      <c r="B643" s="136"/>
    </row>
    <row r="644">
      <c r="B644" s="136"/>
    </row>
    <row r="645">
      <c r="B645" s="136"/>
    </row>
    <row r="646">
      <c r="B646" s="136"/>
    </row>
    <row r="647">
      <c r="B647" s="136"/>
    </row>
    <row r="648">
      <c r="B648" s="136"/>
    </row>
    <row r="649">
      <c r="B649" s="136"/>
    </row>
    <row r="650">
      <c r="B650" s="136"/>
    </row>
    <row r="651">
      <c r="B651" s="136"/>
    </row>
    <row r="652">
      <c r="B652" s="136"/>
    </row>
    <row r="653">
      <c r="B653" s="136"/>
    </row>
    <row r="654">
      <c r="B654" s="136"/>
    </row>
    <row r="655">
      <c r="B655" s="136"/>
    </row>
    <row r="656">
      <c r="B656" s="136"/>
    </row>
    <row r="657">
      <c r="B657" s="136"/>
    </row>
    <row r="658">
      <c r="B658" s="136"/>
    </row>
    <row r="659">
      <c r="B659" s="136"/>
    </row>
    <row r="660">
      <c r="B660" s="136"/>
    </row>
    <row r="661">
      <c r="B661" s="136"/>
    </row>
    <row r="662">
      <c r="B662" s="136"/>
    </row>
    <row r="663">
      <c r="B663" s="136"/>
    </row>
    <row r="664">
      <c r="B664" s="136"/>
    </row>
    <row r="665">
      <c r="B665" s="136"/>
    </row>
    <row r="666">
      <c r="B666" s="136"/>
    </row>
    <row r="667">
      <c r="B667" s="136"/>
    </row>
    <row r="668">
      <c r="B668" s="136"/>
    </row>
    <row r="669">
      <c r="B669" s="136"/>
    </row>
    <row r="670">
      <c r="B670" s="136"/>
    </row>
    <row r="671">
      <c r="B671" s="136"/>
    </row>
    <row r="672">
      <c r="B672" s="136"/>
    </row>
    <row r="673">
      <c r="B673" s="136"/>
    </row>
    <row r="674">
      <c r="B674" s="136"/>
    </row>
    <row r="675">
      <c r="B675" s="136"/>
    </row>
    <row r="676">
      <c r="B676" s="136"/>
    </row>
    <row r="677">
      <c r="B677" s="136"/>
    </row>
    <row r="678">
      <c r="B678" s="136"/>
    </row>
    <row r="679">
      <c r="B679" s="136"/>
    </row>
    <row r="680">
      <c r="B680" s="136"/>
    </row>
    <row r="681">
      <c r="B681" s="136"/>
    </row>
    <row r="682">
      <c r="B682" s="136"/>
    </row>
    <row r="683">
      <c r="B683" s="136"/>
    </row>
    <row r="684">
      <c r="B684" s="136"/>
    </row>
    <row r="685">
      <c r="B685" s="136"/>
    </row>
    <row r="686">
      <c r="B686" s="136"/>
    </row>
    <row r="687">
      <c r="B687" s="136"/>
    </row>
    <row r="688">
      <c r="B688" s="136"/>
    </row>
    <row r="689">
      <c r="B689" s="136"/>
    </row>
    <row r="690">
      <c r="B690" s="136"/>
    </row>
    <row r="691">
      <c r="B691" s="136"/>
    </row>
    <row r="692">
      <c r="B692" s="136"/>
    </row>
    <row r="693">
      <c r="B693" s="136"/>
    </row>
    <row r="694">
      <c r="B694" s="136"/>
    </row>
    <row r="695">
      <c r="B695" s="136"/>
    </row>
    <row r="696">
      <c r="B696" s="136"/>
    </row>
    <row r="697">
      <c r="B697" s="136"/>
    </row>
    <row r="698">
      <c r="B698" s="136"/>
    </row>
    <row r="699">
      <c r="B699" s="136"/>
    </row>
    <row r="700">
      <c r="B700" s="136"/>
    </row>
    <row r="701">
      <c r="B701" s="136"/>
    </row>
    <row r="702">
      <c r="B702" s="136"/>
    </row>
    <row r="703">
      <c r="B703" s="136"/>
    </row>
    <row r="704">
      <c r="B704" s="136"/>
    </row>
    <row r="705">
      <c r="B705" s="136"/>
    </row>
    <row r="706">
      <c r="B706" s="136"/>
    </row>
    <row r="707">
      <c r="B707" s="136"/>
    </row>
    <row r="708">
      <c r="B708" s="136"/>
    </row>
    <row r="709">
      <c r="B709" s="136"/>
    </row>
    <row r="710">
      <c r="B710" s="136"/>
    </row>
    <row r="711">
      <c r="B711" s="136"/>
    </row>
    <row r="712">
      <c r="B712" s="136"/>
    </row>
    <row r="713">
      <c r="B713" s="136"/>
    </row>
    <row r="714">
      <c r="B714" s="136"/>
    </row>
    <row r="715">
      <c r="B715" s="136"/>
    </row>
    <row r="716">
      <c r="B716" s="136"/>
    </row>
    <row r="717">
      <c r="B717" s="136"/>
    </row>
    <row r="718">
      <c r="B718" s="136"/>
    </row>
    <row r="719">
      <c r="B719" s="136"/>
    </row>
    <row r="720">
      <c r="B720" s="136"/>
    </row>
    <row r="721">
      <c r="B721" s="136"/>
    </row>
    <row r="722">
      <c r="B722" s="136"/>
    </row>
    <row r="723">
      <c r="B723" s="136"/>
    </row>
    <row r="724">
      <c r="B724" s="136"/>
    </row>
    <row r="725">
      <c r="B725" s="136"/>
    </row>
    <row r="726">
      <c r="B726" s="136"/>
    </row>
    <row r="727">
      <c r="B727" s="136"/>
    </row>
    <row r="728">
      <c r="B728" s="136"/>
    </row>
    <row r="729">
      <c r="B729" s="136"/>
    </row>
    <row r="730">
      <c r="B730" s="136"/>
    </row>
    <row r="731">
      <c r="B731" s="136"/>
    </row>
    <row r="732">
      <c r="B732" s="136"/>
    </row>
    <row r="733">
      <c r="B733" s="136"/>
    </row>
    <row r="734">
      <c r="B734" s="136"/>
    </row>
    <row r="735">
      <c r="B735" s="136"/>
    </row>
    <row r="736">
      <c r="B736" s="136"/>
    </row>
    <row r="737">
      <c r="B737" s="136"/>
    </row>
    <row r="738">
      <c r="B738" s="136"/>
    </row>
    <row r="739">
      <c r="B739" s="136"/>
    </row>
    <row r="740">
      <c r="B740" s="136"/>
    </row>
    <row r="741">
      <c r="B741" s="136"/>
    </row>
    <row r="742">
      <c r="B742" s="136"/>
    </row>
    <row r="743">
      <c r="B743" s="136"/>
    </row>
    <row r="744">
      <c r="B744" s="136"/>
    </row>
    <row r="745">
      <c r="B745" s="136"/>
    </row>
    <row r="746">
      <c r="B746" s="136"/>
    </row>
    <row r="747">
      <c r="B747" s="136"/>
    </row>
    <row r="748">
      <c r="B748" s="136"/>
    </row>
    <row r="749">
      <c r="B749" s="136"/>
    </row>
    <row r="750">
      <c r="B750" s="136"/>
    </row>
    <row r="751">
      <c r="B751" s="136"/>
    </row>
    <row r="752">
      <c r="B752" s="136"/>
    </row>
    <row r="753">
      <c r="B753" s="136"/>
    </row>
    <row r="754">
      <c r="B754" s="136"/>
    </row>
    <row r="755">
      <c r="B755" s="136"/>
    </row>
    <row r="756">
      <c r="B756" s="136"/>
    </row>
    <row r="757">
      <c r="B757" s="136"/>
    </row>
    <row r="758">
      <c r="B758" s="136"/>
    </row>
    <row r="759">
      <c r="B759" s="136"/>
    </row>
    <row r="760">
      <c r="B760" s="136"/>
    </row>
    <row r="761">
      <c r="B761" s="136"/>
    </row>
    <row r="762">
      <c r="B762" s="136"/>
    </row>
    <row r="763">
      <c r="B763" s="136"/>
    </row>
    <row r="764">
      <c r="B764" s="136"/>
    </row>
    <row r="765">
      <c r="B765" s="136"/>
    </row>
    <row r="766">
      <c r="B766" s="136"/>
    </row>
    <row r="767">
      <c r="B767" s="136"/>
    </row>
    <row r="768">
      <c r="B768" s="136"/>
    </row>
    <row r="769">
      <c r="B769" s="136"/>
    </row>
    <row r="770">
      <c r="B770" s="136"/>
    </row>
    <row r="771">
      <c r="B771" s="136"/>
    </row>
    <row r="772">
      <c r="B772" s="136"/>
    </row>
    <row r="773">
      <c r="B773" s="136"/>
    </row>
    <row r="774">
      <c r="B774" s="136"/>
    </row>
    <row r="775">
      <c r="B775" s="136"/>
    </row>
    <row r="776">
      <c r="B776" s="136"/>
    </row>
    <row r="777">
      <c r="B777" s="136"/>
    </row>
    <row r="778">
      <c r="B778" s="136"/>
    </row>
    <row r="779">
      <c r="B779" s="136"/>
    </row>
    <row r="780">
      <c r="B780" s="136"/>
    </row>
    <row r="781">
      <c r="B781" s="136"/>
    </row>
    <row r="782">
      <c r="B782" s="136"/>
    </row>
    <row r="783">
      <c r="B783" s="136"/>
    </row>
    <row r="784">
      <c r="B784" s="136"/>
    </row>
    <row r="785">
      <c r="B785" s="136"/>
    </row>
    <row r="786">
      <c r="B786" s="136"/>
    </row>
    <row r="787">
      <c r="B787" s="136"/>
    </row>
    <row r="788">
      <c r="B788" s="136"/>
    </row>
    <row r="789">
      <c r="B789" s="136"/>
    </row>
    <row r="790">
      <c r="B790" s="136"/>
    </row>
    <row r="791">
      <c r="B791" s="136"/>
    </row>
    <row r="792">
      <c r="B792" s="136"/>
    </row>
    <row r="793">
      <c r="B793" s="136"/>
    </row>
    <row r="794">
      <c r="B794" s="136"/>
    </row>
    <row r="795">
      <c r="B795" s="136"/>
    </row>
    <row r="796">
      <c r="B796" s="136"/>
    </row>
    <row r="797">
      <c r="B797" s="136"/>
    </row>
    <row r="798">
      <c r="B798" s="136"/>
    </row>
    <row r="799">
      <c r="B799" s="136"/>
    </row>
    <row r="800">
      <c r="B800" s="136"/>
    </row>
    <row r="801">
      <c r="B801" s="136"/>
    </row>
    <row r="802">
      <c r="B802" s="136"/>
    </row>
    <row r="803">
      <c r="B803" s="136"/>
    </row>
    <row r="804">
      <c r="B804" s="136"/>
    </row>
    <row r="805">
      <c r="B805" s="136"/>
    </row>
    <row r="806">
      <c r="B806" s="136"/>
    </row>
    <row r="807">
      <c r="B807" s="136"/>
    </row>
    <row r="808">
      <c r="B808" s="136"/>
    </row>
    <row r="809">
      <c r="B809" s="136"/>
    </row>
    <row r="810">
      <c r="B810" s="136"/>
    </row>
    <row r="811">
      <c r="B811" s="136"/>
    </row>
    <row r="812">
      <c r="B812" s="136"/>
    </row>
    <row r="813">
      <c r="B813" s="136"/>
    </row>
    <row r="814">
      <c r="B814" s="136"/>
    </row>
    <row r="815">
      <c r="B815" s="136"/>
    </row>
    <row r="816">
      <c r="B816" s="136"/>
    </row>
    <row r="817">
      <c r="B817" s="136"/>
    </row>
    <row r="818">
      <c r="B818" s="136"/>
    </row>
    <row r="819">
      <c r="B819" s="136"/>
    </row>
    <row r="820">
      <c r="B820" s="136"/>
    </row>
    <row r="821">
      <c r="B821" s="136"/>
    </row>
    <row r="822">
      <c r="B822" s="136"/>
    </row>
    <row r="823">
      <c r="B823" s="136"/>
    </row>
    <row r="824">
      <c r="B824" s="136"/>
    </row>
    <row r="825">
      <c r="B825" s="136"/>
    </row>
    <row r="826">
      <c r="B826" s="136"/>
    </row>
    <row r="827">
      <c r="B827" s="136"/>
    </row>
    <row r="828">
      <c r="B828" s="136"/>
    </row>
    <row r="829">
      <c r="B829" s="136"/>
    </row>
    <row r="830">
      <c r="B830" s="136"/>
    </row>
    <row r="831">
      <c r="B831" s="136"/>
    </row>
    <row r="832">
      <c r="B832" s="136"/>
    </row>
    <row r="833">
      <c r="B833" s="136"/>
    </row>
    <row r="834">
      <c r="B834" s="136"/>
    </row>
    <row r="835">
      <c r="B835" s="136"/>
    </row>
    <row r="836">
      <c r="B836" s="136"/>
    </row>
    <row r="837">
      <c r="B837" s="136"/>
    </row>
    <row r="838">
      <c r="B838" s="136"/>
    </row>
    <row r="839">
      <c r="B839" s="136"/>
    </row>
    <row r="840">
      <c r="B840" s="136"/>
    </row>
    <row r="841">
      <c r="B841" s="136"/>
    </row>
    <row r="842">
      <c r="B842" s="136"/>
    </row>
    <row r="843">
      <c r="B843" s="136"/>
    </row>
    <row r="844">
      <c r="B844" s="136"/>
    </row>
    <row r="845">
      <c r="B845" s="136"/>
    </row>
    <row r="846">
      <c r="B846" s="136"/>
    </row>
    <row r="847">
      <c r="B847" s="136"/>
    </row>
    <row r="848">
      <c r="B848" s="136"/>
    </row>
    <row r="849">
      <c r="B849" s="136"/>
    </row>
    <row r="850">
      <c r="B850" s="136"/>
    </row>
    <row r="851">
      <c r="B851" s="136"/>
    </row>
    <row r="852">
      <c r="B852" s="136"/>
    </row>
    <row r="853">
      <c r="B853" s="136"/>
    </row>
    <row r="854">
      <c r="B854" s="136"/>
    </row>
    <row r="855">
      <c r="B855" s="136"/>
    </row>
    <row r="856">
      <c r="B856" s="136"/>
    </row>
    <row r="857">
      <c r="B857" s="136"/>
    </row>
    <row r="858">
      <c r="B858" s="136"/>
    </row>
    <row r="859">
      <c r="B859" s="136"/>
    </row>
    <row r="860">
      <c r="B860" s="136"/>
    </row>
    <row r="861">
      <c r="B861" s="136"/>
    </row>
    <row r="862">
      <c r="B862" s="136"/>
    </row>
    <row r="863">
      <c r="B863" s="136"/>
    </row>
    <row r="864">
      <c r="B864" s="136"/>
    </row>
    <row r="865">
      <c r="B865" s="136"/>
    </row>
    <row r="866">
      <c r="B866" s="136"/>
    </row>
    <row r="867">
      <c r="B867" s="136"/>
    </row>
    <row r="868">
      <c r="B868" s="136"/>
    </row>
    <row r="869">
      <c r="B869" s="136"/>
    </row>
    <row r="870">
      <c r="B870" s="136"/>
    </row>
    <row r="871">
      <c r="B871" s="136"/>
    </row>
    <row r="872">
      <c r="B872" s="136"/>
    </row>
    <row r="873">
      <c r="B873" s="136"/>
    </row>
    <row r="874">
      <c r="B874" s="136"/>
    </row>
    <row r="875">
      <c r="B875" s="136"/>
    </row>
    <row r="876">
      <c r="B876" s="136"/>
    </row>
    <row r="877">
      <c r="B877" s="136"/>
    </row>
    <row r="878">
      <c r="B878" s="136"/>
    </row>
    <row r="879">
      <c r="B879" s="136"/>
    </row>
    <row r="880">
      <c r="B880" s="136"/>
    </row>
    <row r="881">
      <c r="B881" s="136"/>
    </row>
    <row r="882">
      <c r="B882" s="136"/>
    </row>
    <row r="883">
      <c r="B883" s="136"/>
    </row>
    <row r="884">
      <c r="B884" s="136"/>
    </row>
    <row r="885">
      <c r="B885" s="136"/>
    </row>
    <row r="886">
      <c r="B886" s="136"/>
    </row>
    <row r="887">
      <c r="B887" s="136"/>
    </row>
    <row r="888">
      <c r="B888" s="136"/>
    </row>
    <row r="889">
      <c r="B889" s="136"/>
    </row>
    <row r="890">
      <c r="B890" s="136"/>
    </row>
    <row r="891">
      <c r="B891" s="136"/>
    </row>
    <row r="892">
      <c r="B892" s="136"/>
    </row>
    <row r="893">
      <c r="B893" s="136"/>
    </row>
    <row r="894">
      <c r="B894" s="136"/>
    </row>
    <row r="895">
      <c r="B895" s="136"/>
    </row>
    <row r="896">
      <c r="B896" s="136"/>
    </row>
    <row r="897">
      <c r="B897" s="136"/>
    </row>
    <row r="898">
      <c r="B898" s="136"/>
    </row>
    <row r="899">
      <c r="B899" s="136"/>
    </row>
    <row r="900">
      <c r="B900" s="136"/>
    </row>
    <row r="901">
      <c r="B901" s="136"/>
    </row>
    <row r="902">
      <c r="B902" s="136"/>
    </row>
    <row r="903">
      <c r="B903" s="136"/>
    </row>
    <row r="904">
      <c r="B904" s="136"/>
    </row>
    <row r="905">
      <c r="B905" s="136"/>
    </row>
    <row r="906">
      <c r="B906" s="136"/>
    </row>
    <row r="907">
      <c r="B907" s="136"/>
    </row>
    <row r="908">
      <c r="B908" s="136"/>
    </row>
    <row r="909">
      <c r="B909" s="136"/>
    </row>
    <row r="910">
      <c r="B910" s="136"/>
    </row>
    <row r="911">
      <c r="B911" s="136"/>
    </row>
    <row r="912">
      <c r="B912" s="136"/>
    </row>
    <row r="913">
      <c r="B913" s="136"/>
    </row>
    <row r="914">
      <c r="B914" s="136"/>
    </row>
    <row r="915">
      <c r="B915" s="136"/>
    </row>
    <row r="916">
      <c r="B916" s="136"/>
    </row>
    <row r="917">
      <c r="B917" s="136"/>
    </row>
    <row r="918">
      <c r="B918" s="136"/>
    </row>
    <row r="919">
      <c r="B919" s="136"/>
    </row>
    <row r="920">
      <c r="B920" s="136"/>
    </row>
    <row r="921">
      <c r="B921" s="136"/>
    </row>
    <row r="922">
      <c r="B922" s="136"/>
    </row>
    <row r="923">
      <c r="B923" s="136"/>
    </row>
    <row r="924">
      <c r="B924" s="136"/>
    </row>
    <row r="925">
      <c r="B925" s="136"/>
    </row>
    <row r="926">
      <c r="B926" s="136"/>
    </row>
    <row r="927">
      <c r="B927" s="136"/>
    </row>
    <row r="928">
      <c r="B928" s="136"/>
    </row>
    <row r="929">
      <c r="B929" s="136"/>
    </row>
    <row r="930">
      <c r="B930" s="136"/>
    </row>
    <row r="931">
      <c r="B931" s="136"/>
    </row>
    <row r="932">
      <c r="B932" s="136"/>
    </row>
    <row r="933">
      <c r="B933" s="136"/>
    </row>
    <row r="934">
      <c r="B934" s="136"/>
    </row>
    <row r="935">
      <c r="B935" s="136"/>
    </row>
    <row r="936">
      <c r="B936" s="136"/>
    </row>
    <row r="937">
      <c r="B937" s="136"/>
    </row>
    <row r="938">
      <c r="B938" s="136"/>
    </row>
    <row r="939">
      <c r="B939" s="136"/>
    </row>
    <row r="940">
      <c r="B940" s="136"/>
    </row>
    <row r="941">
      <c r="B941" s="136"/>
    </row>
    <row r="942">
      <c r="B942" s="136"/>
    </row>
    <row r="943">
      <c r="B943" s="136"/>
    </row>
    <row r="944">
      <c r="B944" s="136"/>
    </row>
    <row r="945">
      <c r="B945" s="136"/>
    </row>
    <row r="946">
      <c r="B946" s="136"/>
    </row>
    <row r="947">
      <c r="B947" s="136"/>
    </row>
    <row r="948">
      <c r="B948" s="136"/>
    </row>
    <row r="949">
      <c r="B949" s="136"/>
    </row>
    <row r="950">
      <c r="B950" s="136"/>
    </row>
    <row r="951">
      <c r="B951" s="136"/>
    </row>
    <row r="952">
      <c r="B952" s="136"/>
    </row>
    <row r="953">
      <c r="B953" s="136"/>
    </row>
    <row r="954">
      <c r="B954" s="136"/>
    </row>
    <row r="955">
      <c r="B955" s="136"/>
    </row>
    <row r="956">
      <c r="B956" s="136"/>
    </row>
    <row r="957">
      <c r="B957" s="136"/>
    </row>
    <row r="958">
      <c r="B958" s="136"/>
    </row>
    <row r="959">
      <c r="B959" s="136"/>
    </row>
    <row r="960">
      <c r="B960" s="136"/>
    </row>
    <row r="961">
      <c r="B961" s="136"/>
    </row>
    <row r="962">
      <c r="B962" s="136"/>
    </row>
    <row r="963">
      <c r="B963" s="136"/>
    </row>
    <row r="964">
      <c r="B964" s="136"/>
    </row>
    <row r="965">
      <c r="B965" s="136"/>
    </row>
    <row r="966">
      <c r="B966" s="136"/>
    </row>
    <row r="967">
      <c r="B967" s="136"/>
    </row>
    <row r="968">
      <c r="B968" s="136"/>
    </row>
    <row r="969">
      <c r="B969" s="136"/>
    </row>
    <row r="970">
      <c r="B970" s="136"/>
    </row>
    <row r="971">
      <c r="B971" s="136"/>
    </row>
    <row r="972">
      <c r="B972" s="136"/>
    </row>
    <row r="973">
      <c r="B973" s="136"/>
    </row>
    <row r="974">
      <c r="B974" s="136"/>
    </row>
    <row r="975">
      <c r="B975" s="136"/>
    </row>
    <row r="976">
      <c r="B976" s="136"/>
    </row>
    <row r="977">
      <c r="B977" s="136"/>
    </row>
    <row r="978">
      <c r="B978" s="136"/>
    </row>
    <row r="979">
      <c r="B979" s="136"/>
    </row>
    <row r="980">
      <c r="B980" s="136"/>
    </row>
    <row r="981">
      <c r="B981" s="136"/>
    </row>
    <row r="982">
      <c r="B982" s="136"/>
    </row>
    <row r="983">
      <c r="B983" s="136"/>
    </row>
    <row r="984">
      <c r="B984" s="136"/>
    </row>
    <row r="985">
      <c r="B985" s="136"/>
    </row>
    <row r="986">
      <c r="B986" s="136"/>
    </row>
    <row r="987">
      <c r="B987" s="136"/>
    </row>
    <row r="988">
      <c r="B988" s="136"/>
    </row>
    <row r="989">
      <c r="B989" s="136"/>
    </row>
    <row r="990">
      <c r="B990" s="136"/>
    </row>
    <row r="991">
      <c r="B991" s="136"/>
    </row>
    <row r="992">
      <c r="B992" s="136"/>
    </row>
    <row r="993">
      <c r="B993" s="136"/>
    </row>
    <row r="994">
      <c r="B994" s="136"/>
    </row>
    <row r="995">
      <c r="B995" s="136"/>
    </row>
    <row r="996">
      <c r="B996" s="136"/>
    </row>
    <row r="997">
      <c r="B997" s="136"/>
    </row>
  </sheetData>
  <mergeCells count="10">
    <mergeCell ref="B33:B35"/>
    <mergeCell ref="B37:B39"/>
    <mergeCell ref="D7:J7"/>
    <mergeCell ref="L7:R7"/>
    <mergeCell ref="T7:Z7"/>
    <mergeCell ref="AB7:AH7"/>
    <mergeCell ref="B15:B17"/>
    <mergeCell ref="B19:B24"/>
    <mergeCell ref="B26:B31"/>
    <mergeCell ref="B11:B13"/>
  </mergeCells>
  <drawing r:id="rId1"/>
</worksheet>
</file>