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Dean\A+\D2100631 OMC DCPD Whitening Chassis\"/>
    </mc:Choice>
  </mc:AlternateContent>
  <xr:revisionPtr revIDLastSave="0" documentId="8_{757973C0-C2C1-4778-B7BF-88538A3F024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2200215 OMC DCPD Chassis BOM" sheetId="1" r:id="rId1"/>
    <sheet name="D2200043-v2 BOM" sheetId="2" r:id="rId2"/>
    <sheet name="D2200044-v2 BOM" sheetId="3" r:id="rId3"/>
    <sheet name="D2200045-v1 BO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4" l="1"/>
  <c r="L38" i="4"/>
  <c r="B38" i="4"/>
  <c r="L37" i="4"/>
  <c r="B37" i="4"/>
  <c r="L36" i="4"/>
  <c r="B36" i="4"/>
  <c r="L35" i="4"/>
  <c r="B35" i="4"/>
  <c r="L34" i="4"/>
  <c r="B34" i="4"/>
  <c r="L33" i="4"/>
  <c r="B33" i="4"/>
  <c r="L32" i="4"/>
  <c r="B32" i="4"/>
  <c r="L31" i="4"/>
  <c r="B31" i="4"/>
  <c r="L30" i="4"/>
  <c r="B30" i="4"/>
  <c r="L29" i="4"/>
  <c r="B29" i="4"/>
  <c r="L28" i="4"/>
  <c r="B28" i="4"/>
  <c r="L27" i="4"/>
  <c r="B27" i="4"/>
  <c r="L26" i="4"/>
  <c r="B26" i="4"/>
  <c r="L25" i="4"/>
  <c r="B25" i="4"/>
  <c r="L24" i="4"/>
  <c r="B24" i="4"/>
  <c r="L23" i="4"/>
  <c r="B23" i="4"/>
  <c r="L22" i="4"/>
  <c r="B22" i="4"/>
  <c r="L21" i="4"/>
  <c r="B21" i="4"/>
  <c r="L20" i="4"/>
  <c r="B20" i="4"/>
  <c r="L19" i="4"/>
  <c r="B19" i="4"/>
  <c r="L18" i="4"/>
  <c r="B18" i="4"/>
  <c r="L17" i="4"/>
  <c r="B17" i="4"/>
  <c r="L16" i="4"/>
  <c r="B16" i="4"/>
  <c r="L15" i="4"/>
  <c r="B15" i="4"/>
  <c r="L14" i="4"/>
  <c r="B14" i="4"/>
  <c r="D10" i="4"/>
  <c r="C10" i="4"/>
  <c r="N39" i="3" l="1"/>
  <c r="L38" i="3"/>
  <c r="B38" i="3"/>
  <c r="L37" i="3"/>
  <c r="B37" i="3"/>
  <c r="L36" i="3"/>
  <c r="B36" i="3"/>
  <c r="L35" i="3"/>
  <c r="B35" i="3"/>
  <c r="L34" i="3"/>
  <c r="B34" i="3"/>
  <c r="L33" i="3"/>
  <c r="B33" i="3"/>
  <c r="L32" i="3"/>
  <c r="B32" i="3"/>
  <c r="L31" i="3"/>
  <c r="B31" i="3"/>
  <c r="L30" i="3"/>
  <c r="B30" i="3"/>
  <c r="L29" i="3"/>
  <c r="B29" i="3"/>
  <c r="L28" i="3"/>
  <c r="B28" i="3"/>
  <c r="L27" i="3"/>
  <c r="B27" i="3"/>
  <c r="L26" i="3"/>
  <c r="B26" i="3"/>
  <c r="L25" i="3"/>
  <c r="B25" i="3"/>
  <c r="L24" i="3"/>
  <c r="B24" i="3"/>
  <c r="L23" i="3"/>
  <c r="B23" i="3"/>
  <c r="L22" i="3"/>
  <c r="B22" i="3"/>
  <c r="L21" i="3"/>
  <c r="B21" i="3"/>
  <c r="L20" i="3"/>
  <c r="B20" i="3"/>
  <c r="L19" i="3"/>
  <c r="B19" i="3"/>
  <c r="L18" i="3"/>
  <c r="B18" i="3"/>
  <c r="L17" i="3"/>
  <c r="B17" i="3"/>
  <c r="L16" i="3"/>
  <c r="B16" i="3"/>
  <c r="L15" i="3"/>
  <c r="B15" i="3"/>
  <c r="L14" i="3"/>
  <c r="B14" i="3"/>
  <c r="D10" i="3"/>
  <c r="C10" i="3"/>
  <c r="C10" i="2" l="1"/>
  <c r="D10" i="2"/>
  <c r="B14" i="2"/>
  <c r="L14" i="2"/>
  <c r="B15" i="2"/>
  <c r="L15" i="2"/>
  <c r="B16" i="2"/>
  <c r="L16" i="2"/>
  <c r="B17" i="2"/>
  <c r="L17" i="2"/>
  <c r="B18" i="2"/>
  <c r="L18" i="2"/>
  <c r="B19" i="2"/>
  <c r="L19" i="2"/>
  <c r="B20" i="2"/>
  <c r="L20" i="2"/>
  <c r="B21" i="2"/>
  <c r="L21" i="2"/>
  <c r="B22" i="2"/>
  <c r="L22" i="2"/>
  <c r="B23" i="2"/>
  <c r="L23" i="2"/>
  <c r="B24" i="2"/>
  <c r="L24" i="2"/>
  <c r="B25" i="2"/>
  <c r="L25" i="2"/>
  <c r="B26" i="2"/>
  <c r="L26" i="2"/>
  <c r="B27" i="2"/>
  <c r="L27" i="2"/>
  <c r="B28" i="2"/>
  <c r="L28" i="2"/>
  <c r="B29" i="2"/>
  <c r="L29" i="2"/>
  <c r="B30" i="2"/>
  <c r="L30" i="2"/>
  <c r="B31" i="2"/>
  <c r="L31" i="2"/>
  <c r="B32" i="2"/>
  <c r="L32" i="2"/>
  <c r="B33" i="2"/>
  <c r="L33" i="2"/>
  <c r="B34" i="2"/>
  <c r="L34" i="2"/>
  <c r="B35" i="2"/>
  <c r="L35" i="2"/>
  <c r="B36" i="2"/>
  <c r="L36" i="2"/>
  <c r="B37" i="2"/>
  <c r="L37" i="2"/>
  <c r="B38" i="2"/>
  <c r="L38" i="2"/>
  <c r="B39" i="2"/>
  <c r="L39" i="2"/>
  <c r="N40" i="2"/>
  <c r="D72" i="1" l="1"/>
  <c r="D71" i="1"/>
  <c r="D63" i="1"/>
  <c r="D62" i="1"/>
  <c r="D61" i="1"/>
  <c r="D53" i="1"/>
  <c r="D52" i="1"/>
  <c r="D6" i="1" l="1"/>
  <c r="D14" i="1"/>
  <c r="D15" i="1"/>
  <c r="D22" i="1"/>
  <c r="D23" i="1"/>
  <c r="D31" i="1"/>
  <c r="D32" i="1"/>
  <c r="D33" i="1"/>
  <c r="D34" i="1"/>
  <c r="D36" i="1"/>
  <c r="D48" i="1"/>
  <c r="D49" i="1"/>
  <c r="D50" i="1"/>
  <c r="D51" i="1"/>
  <c r="D5" i="1" l="1"/>
  <c r="D4" i="1"/>
  <c r="D30" i="1"/>
  <c r="D20" i="1"/>
  <c r="D37" i="1"/>
  <c r="D19" i="1"/>
  <c r="D10" i="1"/>
  <c r="D21" i="1"/>
  <c r="D13" i="1"/>
  <c r="D26" i="1"/>
  <c r="D35" i="1"/>
  <c r="D17" i="1"/>
  <c r="D7" i="1"/>
  <c r="D24" i="1"/>
  <c r="D16" i="1"/>
</calcChain>
</file>

<file path=xl/sharedStrings.xml><?xml version="1.0" encoding="utf-8"?>
<sst xmlns="http://schemas.openxmlformats.org/spreadsheetml/2006/main" count="901" uniqueCount="536">
  <si>
    <t>9 Position D-Sub Receptacle, Female Sockets Connector</t>
  </si>
  <si>
    <t>&lt;-- Pack of 100</t>
  </si>
  <si>
    <t>91099A201</t>
  </si>
  <si>
    <t>18-8 Stainless Steel Phillips Flat Head Screw, Passivated, 6-32 Thread Size, 3/16" Long</t>
  </si>
  <si>
    <t>RPC8738-ND</t>
  </si>
  <si>
    <t>#6-32 Thumb Nut 0.360" (9.14mm) Nylon</t>
  </si>
  <si>
    <t>Standoff for 62mil PCB</t>
  </si>
  <si>
    <t>RPC1998-ND</t>
  </si>
  <si>
    <t>Hex Standoff Threaded #6-32 Nylon 0.375" (9.53mm) 3/8" Natural</t>
  </si>
  <si>
    <t>9 Position D-Sub Plug, Male Pins Connector</t>
  </si>
  <si>
    <t>MDVS44-ND</t>
  </si>
  <si>
    <t>Jackscrew Socket For D-Sub Connectors, Standard</t>
  </si>
  <si>
    <t>&lt;-- DigiKey PN = 100ft</t>
  </si>
  <si>
    <t>3M157987-100-ND</t>
  </si>
  <si>
    <t>3 ft</t>
  </si>
  <si>
    <t>Flat Ribbon Cable Gray 9 Conductors 0.050" (1.27mm) Flat Cable 100.0' (30.48m)</t>
  </si>
  <si>
    <t>A2064L-100-ND</t>
  </si>
  <si>
    <t>18 AWG Hook-Up Wire 16/30 Blue 300V 100.0' (30.5m)</t>
  </si>
  <si>
    <t>A2064A-100-ND</t>
  </si>
  <si>
    <t>18 AWG Hook-Up Wire 16/30 Orange 300V 100.0' (30.5m)</t>
  </si>
  <si>
    <t>A2064B-100-ND</t>
  </si>
  <si>
    <t>18 AWG Hook-Up Wire 16/30 Black 300V 100.0' (30.5m)</t>
  </si>
  <si>
    <t>Wire/Cables</t>
  </si>
  <si>
    <t>91772A105</t>
  </si>
  <si>
    <t>4-40x3/16 Phillips Pan Head 18-8 Stainless Steel</t>
  </si>
  <si>
    <t>345-1002-ND</t>
  </si>
  <si>
    <t>Thermal Pad Gray 18.00mm x 12.70mm Rectangular</t>
  </si>
  <si>
    <t>HS418-ND</t>
  </si>
  <si>
    <t>INSULATING SHOULDER WASHER</t>
  </si>
  <si>
    <t>WM23942CT-ND</t>
  </si>
  <si>
    <t>Non-Gendered Contact Gold 18-20 AWG Crimp</t>
  </si>
  <si>
    <t>WM2113-ND</t>
  </si>
  <si>
    <t>4 Position Rectangular Housing Connector Receptacle Natural 0.156" (3.96mm)</t>
  </si>
  <si>
    <t>WM2112-ND</t>
  </si>
  <si>
    <t>3 Position Rectangular Housing Connector Receptacle Natural 0.156" (3.96mm)</t>
  </si>
  <si>
    <t>WM2624-ND</t>
  </si>
  <si>
    <t>Non-Gendered Contact Gold 22-30 AWG Crimp</t>
  </si>
  <si>
    <t>WM2002-ND</t>
  </si>
  <si>
    <t>4 Position Rectangular Housing Connector Receptacle White 0.100" (2.54mm)</t>
  </si>
  <si>
    <t>D1000217</t>
  </si>
  <si>
    <t>Chassis Power Regulator</t>
  </si>
  <si>
    <t>L10005-ND</t>
  </si>
  <si>
    <t>LED Panel Indicator Green   2.2V 30mA Round with Domed Top Wire Leads - 6" (152.40mm)</t>
  </si>
  <si>
    <t>&lt;-- DigiKey PN = 3.28ft</t>
  </si>
  <si>
    <t>X4-3.5-0-SP-01-ND</t>
  </si>
  <si>
    <t>3 in</t>
  </si>
  <si>
    <t>Heat Shrink Tubing, Flexible 0.150" (3.81mm) 2 to 1 Black 3.28' (1.00m)</t>
  </si>
  <si>
    <t>626-1140-ND</t>
  </si>
  <si>
    <t>D-Sub Contact Male Pin Gold 16-20 AWG Solder Cup Machined</t>
  </si>
  <si>
    <t>626-1102-ND</t>
  </si>
  <si>
    <t>Plug for Male Contacts Housing D-Sub, Combo Connector 3 (Coax or Power) Position</t>
  </si>
  <si>
    <t>WM18429-ND</t>
  </si>
  <si>
    <t>0.250" (6.35mm) Quick Connect Female 18-22 AWG Crimp Connector Fully Insulated Heat Shrink</t>
  </si>
  <si>
    <t>302-1069-ND</t>
  </si>
  <si>
    <t>Circuit Breaker Thermal 1A 250V AC 50V DC Rocker Panel Mount</t>
  </si>
  <si>
    <t>91099A152</t>
  </si>
  <si>
    <t>4-40X3/16 Phillips Flat Undercut Machine Screw Fully Threaded 18-8 Stainless Steel</t>
  </si>
  <si>
    <t>Rear Panel</t>
  </si>
  <si>
    <t>36-9121-ND</t>
  </si>
  <si>
    <t>FERRULE BRASS FOR ROUND HANDLE</t>
  </si>
  <si>
    <t>36-9106-ND</t>
  </si>
  <si>
    <t>HANDLE RND .187"DIA 1.00"H BRASS</t>
  </si>
  <si>
    <t>91099A205</t>
  </si>
  <si>
    <t>18-8 Stainless Steel Phillips Flat Head Screw, Passivated, 6-32 Thread Size, 1/4" Long</t>
  </si>
  <si>
    <t>Front Panel</t>
  </si>
  <si>
    <t>Top Plate</t>
  </si>
  <si>
    <t>91099A220</t>
  </si>
  <si>
    <t>18-8 Stainless Steel Phillips Flat Head Screw, Passivated, 6-32 Thread Size, 1/2" Long</t>
  </si>
  <si>
    <t>HANDLE RND .187"DIA 1.00"H BRASS 1.25" LENGTH</t>
  </si>
  <si>
    <t xml:space="preserve">91099A205 </t>
  </si>
  <si>
    <t>&lt;-- 1U Vented with Chassis Power Regulator Mount</t>
  </si>
  <si>
    <t>Bottom Plate</t>
  </si>
  <si>
    <t>Notes</t>
  </si>
  <si>
    <t>Total Quantity</t>
  </si>
  <si>
    <t>Quantity/Length</t>
  </si>
  <si>
    <t>Chassis - OMC DCPD Whitening</t>
  </si>
  <si>
    <t>D2200215</t>
  </si>
  <si>
    <t>D2200376</t>
  </si>
  <si>
    <t>D2200374</t>
  </si>
  <si>
    <t>D2200375</t>
  </si>
  <si>
    <t>D2200043</t>
  </si>
  <si>
    <t>OMC DCPD Front Interface Board (0.062" Thick PCB)</t>
  </si>
  <si>
    <t>D2200044</t>
  </si>
  <si>
    <t>D2200045</t>
  </si>
  <si>
    <t>OMC DCPD Whitening (0.093" Thick PCB)</t>
  </si>
  <si>
    <t>OMC DCPD Chassis Power (0.093" Thick PCB)</t>
  </si>
  <si>
    <t>Hex Standoff Threaded #6-32 Nylon 0.313" (7.95mm) 5/16" Natural</t>
  </si>
  <si>
    <t>RPC4341-ND</t>
  </si>
  <si>
    <t>A-DFF 09 LPIII/Z</t>
  </si>
  <si>
    <t>A-DSF 09 LPIII/Z</t>
  </si>
  <si>
    <t>PCB 2</t>
  </si>
  <si>
    <t>PCB 1</t>
  </si>
  <si>
    <t>6 ft</t>
  </si>
  <si>
    <t>18 ft</t>
  </si>
  <si>
    <t>Standoff for 93mil PCB</t>
  </si>
  <si>
    <t>PCB 3</t>
  </si>
  <si>
    <t>SM</t>
  </si>
  <si>
    <t>TH</t>
  </si>
  <si>
    <t>pcs:</t>
  </si>
  <si>
    <t>Approved</t>
  </si>
  <si>
    <t>AD8672ARZ-ND</t>
  </si>
  <si>
    <t>Digi-Key</t>
  </si>
  <si>
    <t>IC OPAMP GP 10MHZ 8SOIC</t>
  </si>
  <si>
    <t>SOIC-8 (0.154", 3.90mm Width)</t>
  </si>
  <si>
    <t>R</t>
  </si>
  <si>
    <t>AD8672ARZ</t>
  </si>
  <si>
    <t>Analog Devices</t>
  </si>
  <si>
    <t>AD8672</t>
  </si>
  <si>
    <t>U5, U6</t>
  </si>
  <si>
    <t>559-1089-ND</t>
  </si>
  <si>
    <t>Optoisolator Transistor Output 3750Vrms Channel 4-SMD</t>
  </si>
  <si>
    <t>4-SMD, Gull Wing</t>
  </si>
  <si>
    <t>PS2701A-1-A</t>
  </si>
  <si>
    <t>Renesas</t>
  </si>
  <si>
    <t>PS2701A</t>
  </si>
  <si>
    <t>U1, U2, U3, U4</t>
  </si>
  <si>
    <t>Through Hole</t>
  </si>
  <si>
    <t>36-5001-ND</t>
  </si>
  <si>
    <t>Black PC Test Point, Miniature Phosphor Bronze Silver Plating 0.040" (1.02mm) Hole Diameter Mounting Type</t>
  </si>
  <si>
    <t>Test Point - Black</t>
  </si>
  <si>
    <t>Keystone Electronics</t>
  </si>
  <si>
    <t>Black</t>
  </si>
  <si>
    <t>TP6</t>
  </si>
  <si>
    <t>PCB,Through Hole</t>
  </si>
  <si>
    <t>36-5011-ND</t>
  </si>
  <si>
    <t>Black PC Test Point, Multipurpose Phosphor Bronze Silver Plating 0.063" (1.60mm) Hole Diameter Mounting Type</t>
  </si>
  <si>
    <t>Test Point Tall - Black</t>
  </si>
  <si>
    <t>TP5</t>
  </si>
  <si>
    <t>Through Hole,PCB</t>
  </si>
  <si>
    <t>36-5115-ND</t>
  </si>
  <si>
    <t>Brown PC Test Point, Miniature Phosphor Bronze Silver Plating 0.040" (1.02mm) Hole Diameter Mounting Type</t>
  </si>
  <si>
    <t>Test Point - Brown</t>
  </si>
  <si>
    <t>Brown</t>
  </si>
  <si>
    <t>TP2, TP4, TP7, TP8</t>
  </si>
  <si>
    <t>36-5117-ND</t>
  </si>
  <si>
    <t>Blue PC Test Point, Miniature Phosphor Bronze Silver Plating 0.040" (1.02mm) Hole Diameter Mounting Type</t>
  </si>
  <si>
    <t>Test Point - Blue</t>
  </si>
  <si>
    <t>Blue</t>
  </si>
  <si>
    <t>TP1, TP3</t>
  </si>
  <si>
    <t>Through Hole,Vertical</t>
  </si>
  <si>
    <t>360-2123-ND</t>
  </si>
  <si>
    <t>Switch, Sealed, Slide, SPDT, ON-NONE-ON, .098 Act, Vertical PC W/Brkt, 0.4A, 28VAC/DC</t>
  </si>
  <si>
    <t>SPDT SLIDER</t>
  </si>
  <si>
    <t>AS12AV</t>
  </si>
  <si>
    <t>NKK Switches</t>
  </si>
  <si>
    <t>SPDT</t>
  </si>
  <si>
    <t>SW1, SW2, SW3, SW4, SW5</t>
  </si>
  <si>
    <t>2019-TLRZ2ATTDCT-ND</t>
  </si>
  <si>
    <t>0 Ohms Jumper - Chip Resistor 0805 (2012 Metric) Automotive AEC-Q200, Current Sense Metal Element</t>
  </si>
  <si>
    <t>2012[0805]</t>
  </si>
  <si>
    <t>TLRZ2ATTD</t>
  </si>
  <si>
    <t>KOA Speer</t>
  </si>
  <si>
    <t>0 ohms</t>
  </si>
  <si>
    <t>R29, R30, R33, R34</t>
  </si>
  <si>
    <t>541-3069-1-ND</t>
  </si>
  <si>
    <t>499 ±0.01% 0.25W, 1/4W Chip Resistor 0805 (2012 Metric) Anti-Corrosive, Flame Proof, Moisture Resistant, Safety Thin Film</t>
  </si>
  <si>
    <t>0805 Resistor</t>
  </si>
  <si>
    <t>PLTU0805U4990LST5</t>
  </si>
  <si>
    <t>Vishay Dale</t>
  </si>
  <si>
    <t>499 (0.01%)</t>
  </si>
  <si>
    <t>R27, R28, R31, R32</t>
  </si>
  <si>
    <t>Surface Mount</t>
  </si>
  <si>
    <t>P330BCCT-ND</t>
  </si>
  <si>
    <t>330 Ohms ±0.1% 0.25W, 1/4W Chip Resistor 1206 (3216 Metric) Automotive AEC-Q200 Thin Film</t>
  </si>
  <si>
    <t>1206 Resistor</t>
  </si>
  <si>
    <t>ERA8AEB331V</t>
  </si>
  <si>
    <t>Panasonic</t>
  </si>
  <si>
    <t>R15, R16</t>
  </si>
  <si>
    <t>541-3846-1-ND</t>
  </si>
  <si>
    <t>1.2 kOhms ±0.1% 0.4W, 2/5W Chip Resistor 1206 (3216 Metric) Anti-Sulfur, Automotive AEC-Q200, Moisture Resistant Thin Film</t>
  </si>
  <si>
    <t>TNPW12061K20BEEN</t>
  </si>
  <si>
    <t>1.2k</t>
  </si>
  <si>
    <t>R6, R10</t>
  </si>
  <si>
    <t>TNP1.00KACCT-ND</t>
  </si>
  <si>
    <t>1 kOhms ±0.1% 0.4W, 2/5W Chip Resistor 1206 (3216 Metric) Anti-Sulfur, Automotive AEC-Q200, Moisture Resistant Thin Film</t>
  </si>
  <si>
    <t>TNPW12061K00BEEA</t>
  </si>
  <si>
    <t>1k</t>
  </si>
  <si>
    <t>R4, R5, R7, R9, R17, R19, R20, R21, R22</t>
  </si>
  <si>
    <t>P3KCSCT-ND</t>
  </si>
  <si>
    <t>3k ±0.1% 0.25W, 1/4W Chip Resistor 1206 (3216 Metric) Automotive AEC-Q200 Thin Film</t>
  </si>
  <si>
    <t>ERA-8ARB302V</t>
  </si>
  <si>
    <t>3k</t>
  </si>
  <si>
    <t>R3, R12, R18, R25</t>
  </si>
  <si>
    <t>RMCF1206ZT0R00CT-ND</t>
  </si>
  <si>
    <t>RES 0 OHM JUMPER 1/4W 1206</t>
  </si>
  <si>
    <t>RMCF1206ZT0R00</t>
  </si>
  <si>
    <t>Stackpole Electronics</t>
  </si>
  <si>
    <t>0 Ohm</t>
  </si>
  <si>
    <t>R2, R11, R13, R24, R26</t>
  </si>
  <si>
    <t>A103816CT-ND</t>
  </si>
  <si>
    <t>RN 0805 665R 0.1% 10PPM 1KRL</t>
  </si>
  <si>
    <t>RN73C2A665RBTDF</t>
  </si>
  <si>
    <t>TE Connectivity</t>
  </si>
  <si>
    <t>R1, R8, R14, R23</t>
  </si>
  <si>
    <t>399-11053-5-ND</t>
  </si>
  <si>
    <t>Relay; E-Mech; Latching; DPDT; Ctrl-V 5DC; 2A; 250VAC; PCB Mnt; Thru Hole; EC2/EE2 Series</t>
  </si>
  <si>
    <t>Relay DPDT 5V 20mA coil</t>
  </si>
  <si>
    <t>EC2-5SNU</t>
  </si>
  <si>
    <t>KEMET</t>
  </si>
  <si>
    <t>Relay DPDT</t>
  </si>
  <si>
    <t>K2, K4</t>
  </si>
  <si>
    <t>PB2350-ND</t>
  </si>
  <si>
    <t>RELAY REED SPST 500MA 15V</t>
  </si>
  <si>
    <t>Relay SPDT 0.5A 15V</t>
  </si>
  <si>
    <t>DIP</t>
  </si>
  <si>
    <t>1-1393763-0</t>
  </si>
  <si>
    <t>Relay SPST</t>
  </si>
  <si>
    <t>K1, K3</t>
  </si>
  <si>
    <t>Panel</t>
  </si>
  <si>
    <t>WM5514-ND</t>
  </si>
  <si>
    <t>CONN BNC JACK R/A 50 OHM PCB</t>
  </si>
  <si>
    <t>BNC 90DEG 50OHM</t>
  </si>
  <si>
    <t>Molex</t>
  </si>
  <si>
    <t>BNC 90DEG</t>
  </si>
  <si>
    <t>J8, J9, J10, J11</t>
  </si>
  <si>
    <t>A32100-ND</t>
  </si>
  <si>
    <t>Conn D-Subminiature PIN 25 POS 2.75mm Solder RA Thru-Hole 25 Terminal 1 Port</t>
  </si>
  <si>
    <t>DB25/M/RA</t>
  </si>
  <si>
    <t>Metal</t>
  </si>
  <si>
    <t>5747842-4</t>
  </si>
  <si>
    <t>D Connector 25</t>
  </si>
  <si>
    <t>J5</t>
  </si>
  <si>
    <t>A32077-ND</t>
  </si>
  <si>
    <t>AMP - TE CONNECTIVITY - 5745783-4 - D SUB CONNECTOR, STANDARD, 25 POSITION, RECEPTACLE</t>
  </si>
  <si>
    <t>DB25/F/RA</t>
  </si>
  <si>
    <t>5745783-4</t>
  </si>
  <si>
    <t>D25FRA</t>
  </si>
  <si>
    <t>J4</t>
  </si>
  <si>
    <t>Through Hole,Panel</t>
  </si>
  <si>
    <t>621-009-260-042-ND</t>
  </si>
  <si>
    <t>D9M 90DEG</t>
  </si>
  <si>
    <t>621-009-260-042</t>
  </si>
  <si>
    <t>EDAC</t>
  </si>
  <si>
    <t>J2, J3</t>
  </si>
  <si>
    <t>A32117-ND</t>
  </si>
  <si>
    <t>D9F 90DEG</t>
  </si>
  <si>
    <t>5747844-4</t>
  </si>
  <si>
    <t>D9F RA</t>
  </si>
  <si>
    <t>J1, J6, J7</t>
  </si>
  <si>
    <t>754-1286-ND</t>
  </si>
  <si>
    <t>LED 4 Stacked</t>
  </si>
  <si>
    <t>WP914CK/4GDT</t>
  </si>
  <si>
    <t>Kingbright</t>
  </si>
  <si>
    <t>LED 4x1 Stacked 2x3mm</t>
  </si>
  <si>
    <t>D3, D4, D8, D9</t>
  </si>
  <si>
    <t>SMAJ24A-E3/61GICT-ND</t>
  </si>
  <si>
    <t>38.9V Clamp 10.3A Ipp Tvs Diode Surface Mount DO-214AC (SMA)</t>
  </si>
  <si>
    <t>DO-214AC</t>
  </si>
  <si>
    <t>SMAJ24A-E3/61</t>
  </si>
  <si>
    <t>Vishay General Semiconductor - Diodes Division</t>
  </si>
  <si>
    <t>TVS</t>
  </si>
  <si>
    <t>D2, D6, D10, D12</t>
  </si>
  <si>
    <t>67-1270-ND</t>
  </si>
  <si>
    <t>LED Uni-Color Green 565nm 2-Pin</t>
  </si>
  <si>
    <t>LED Rectangle</t>
  </si>
  <si>
    <t>SSF-LXH25780GD</t>
  </si>
  <si>
    <t>Lumex</t>
  </si>
  <si>
    <t>LED</t>
  </si>
  <si>
    <t>D1, D5, D7, D11</t>
  </si>
  <si>
    <t>399-11187-1-ND</t>
  </si>
  <si>
    <t>Multilayer Ceramic Capacitor, C Series, 0.1 - F, - 5%, C0G / NP0, 50 V, 1210 [3225 Metric] ;RoHS Compliant: Yes</t>
  </si>
  <si>
    <t>1206 (3216 Metric) CAP</t>
  </si>
  <si>
    <t>C1210C104J5GACTU</t>
  </si>
  <si>
    <t>0.1 uF</t>
  </si>
  <si>
    <t>C1, C2, C3, C4</t>
  </si>
  <si>
    <t>Mount</t>
  </si>
  <si>
    <t>Quantity</t>
  </si>
  <si>
    <t>Supplier Order Qty 1</t>
  </si>
  <si>
    <t>Supplier Part Number 1</t>
  </si>
  <si>
    <t>Supplier 1</t>
  </si>
  <si>
    <t>Description</t>
  </si>
  <si>
    <t>Footprint</t>
  </si>
  <si>
    <t>Case/Package</t>
  </si>
  <si>
    <t>Manufacturer Part Number</t>
  </si>
  <si>
    <t>Manufacturer</t>
  </si>
  <si>
    <t>Comment</t>
  </si>
  <si>
    <t>Designator</t>
  </si>
  <si>
    <t>#</t>
  </si>
  <si>
    <t>Print Date:</t>
  </si>
  <si>
    <t>3:26 PM</t>
  </si>
  <si>
    <t>11/1/2022</t>
  </si>
  <si>
    <t>Creation Date:</t>
  </si>
  <si>
    <t>None</t>
  </si>
  <si>
    <t>Variant:</t>
  </si>
  <si>
    <t>v1</t>
  </si>
  <si>
    <t>Board Revision</t>
  </si>
  <si>
    <t>Board D-number</t>
  </si>
  <si>
    <t>Dean Schaetzl</t>
  </si>
  <si>
    <t>Board Designed By:</t>
  </si>
  <si>
    <t>D2200043-v2 OMC DCPD  Front Interface PCB.PrjPcb</t>
  </si>
  <si>
    <t>Source Data From:</t>
  </si>
  <si>
    <t>Bill of Materials for Project [D2200043-v2 OMC DCPD  Front Interface PCB.PrjPcb] (No PCB Document Selected)</t>
  </si>
  <si>
    <t>LIGO Bill of Materials</t>
  </si>
  <si>
    <t>Bill of Materials for Project [D2200044-v1.1 OMC DCPD Whitening PCB.PrjPcb] (No PCB Document Selected)</t>
  </si>
  <si>
    <t>D2200044-v1.1 OMC DCPD Whitening PCB.PrjPcb</t>
  </si>
  <si>
    <t>11/2/2022</t>
  </si>
  <si>
    <t>11:16 AM</t>
  </si>
  <si>
    <t>C1A, C1B, C2A, C2B, C3A, C3B, C4A, C4B, C13A, C13B, C14A, C14B</t>
  </si>
  <si>
    <t>C5A, C5B</t>
  </si>
  <si>
    <t>1pF +/-0.05pF</t>
  </si>
  <si>
    <t>CBR08C109ACGAC</t>
  </si>
  <si>
    <t>0805 CAP</t>
  </si>
  <si>
    <t>Cap Ceramic 1pF 500V C0G 0.05pF SMD 0805 125°C Paper T/R</t>
  </si>
  <si>
    <t>399-11257-1-ND</t>
  </si>
  <si>
    <t>C6A, C6B</t>
  </si>
  <si>
    <t>1uF (2%)(PP)</t>
  </si>
  <si>
    <t>Vishay BCcomponents</t>
  </si>
  <si>
    <t>BFC241671005</t>
  </si>
  <si>
    <t>Radial</t>
  </si>
  <si>
    <t>CAP POLY 15mm Pitch (17.5mm x 10.00mm)</t>
  </si>
  <si>
    <t>Radial AC and Pulse Polypropylene Film Capacitor Potted FILM CAPACITOR</t>
  </si>
  <si>
    <t>BC2076-ND</t>
  </si>
  <si>
    <t>C7A, C7B, C8A, C8B, C9A, C9B, C12A, C12B</t>
  </si>
  <si>
    <t>4.7 pF (+/-0.05pF)(TF)</t>
  </si>
  <si>
    <t>Kyocera AVX</t>
  </si>
  <si>
    <t>06035J4R7ABTTR</t>
  </si>
  <si>
    <t>0603 CAP</t>
  </si>
  <si>
    <t>SMD Microwave Thin-Film Chip Capacitors 0603 4.7pF 50volts C0G +/-0.05pF</t>
  </si>
  <si>
    <t>478-10811-1-ND</t>
  </si>
  <si>
    <t>C10A, C10B</t>
  </si>
  <si>
    <t>1800pF 50V (1%)(PPS)</t>
  </si>
  <si>
    <t>ECH-U1H182GX5</t>
  </si>
  <si>
    <t>Capacitor; ECHU, SMD, Stack Met PPS Film Cap, 50VDC, 0.0018uF, 2%, 0805, Cut Tape</t>
  </si>
  <si>
    <t>PCF1299CT-ND</t>
  </si>
  <si>
    <t>C11A, C11B, C15A, C15B</t>
  </si>
  <si>
    <t>10uF</t>
  </si>
  <si>
    <t>T495D106K035ATE125</t>
  </si>
  <si>
    <t>2917 (7343 Metric)</t>
  </si>
  <si>
    <t>10µF Molded Tantalum Capacitors 35V 2917 (7343 Metric) 125mOhm</t>
  </si>
  <si>
    <t>399-10292-1-ND</t>
  </si>
  <si>
    <t>D1, D2</t>
  </si>
  <si>
    <t>50V 1A</t>
  </si>
  <si>
    <t>Diodes</t>
  </si>
  <si>
    <t>S1AB-13-F</t>
  </si>
  <si>
    <t>SMB</t>
  </si>
  <si>
    <t>DO-214AA, SMB</t>
  </si>
  <si>
    <t>DIODE GEN PURP 50V 1A SMB</t>
  </si>
  <si>
    <t>S1AB-FDICT-ND</t>
  </si>
  <si>
    <t>D3A, D3B</t>
  </si>
  <si>
    <t>1N4148</t>
  </si>
  <si>
    <t>MCC</t>
  </si>
  <si>
    <t>1N4148WL2-TP</t>
  </si>
  <si>
    <t>0402 Diode</t>
  </si>
  <si>
    <t>Diode Standard 100V 150mA Surface Mount DFN1006-2</t>
  </si>
  <si>
    <t>1N4148WL2-TPMSCT-ND</t>
  </si>
  <si>
    <t>J1</t>
  </si>
  <si>
    <t>J2</t>
  </si>
  <si>
    <t>K1A, K1B</t>
  </si>
  <si>
    <t>Relay SPDT</t>
  </si>
  <si>
    <t>Comus</t>
  </si>
  <si>
    <t>BFM-1C-12E</t>
  </si>
  <si>
    <t>Relay SPDT 0.25A 12V</t>
  </si>
  <si>
    <t>RELAY REED SPDT .25A 12V</t>
  </si>
  <si>
    <t>1835-1150-ND</t>
  </si>
  <si>
    <t>P1</t>
  </si>
  <si>
    <t>HDR 3x1 R/A</t>
  </si>
  <si>
    <t>MOLEX HDR1X3 R/A</t>
  </si>
  <si>
    <t>Connector Header Through Hole, Right Angle 3 position 0.156" (3.96mm)</t>
  </si>
  <si>
    <t>WM13208-ND</t>
  </si>
  <si>
    <t>R1, R4A, R4B, R7A, R7B</t>
  </si>
  <si>
    <t>R2A, R2B, R3A, R3B, R5A, R5B, R6A, R6B</t>
  </si>
  <si>
    <t>5k (0.05%)</t>
  </si>
  <si>
    <t>Vishay Dale Thin Film</t>
  </si>
  <si>
    <t>PLT0805Z5001AST5</t>
  </si>
  <si>
    <t>5 kOhms ±0.05% 0.25W, 1/4W Chip Resistor 0805 (2012 Metric) Anti-Corrosive, Flame Proof, Moisture Resistant, Safety Thin Film</t>
  </si>
  <si>
    <t>PLT0805-5.0KACT-ND</t>
  </si>
  <si>
    <t>R8A, R8B</t>
  </si>
  <si>
    <t>1k (0.01%)</t>
  </si>
  <si>
    <t>Stackpole Electronics Inc</t>
  </si>
  <si>
    <t>RNCF0805TKY1K00CT-ND</t>
  </si>
  <si>
    <t>1 kOhms ±0.01% 0.125W, 1/8W Chip Resistor 0805 (2012 Metric) Automotive AEC-Q200 Thin Film</t>
  </si>
  <si>
    <t>R9A, R9B</t>
  </si>
  <si>
    <t>143k (0.1%)</t>
  </si>
  <si>
    <t>RQ73C2A143KBTD</t>
  </si>
  <si>
    <t>RES 143 KOHMS 0.1% 1/5W 0805</t>
  </si>
  <si>
    <t>A139874CT-ND</t>
  </si>
  <si>
    <t>R10A, R10B</t>
  </si>
  <si>
    <t>16k (0.05%)</t>
  </si>
  <si>
    <t>Susumu</t>
  </si>
  <si>
    <t>RG2012N-163-W-T1</t>
  </si>
  <si>
    <t>Res Thin Film 2.0 x 1.2 mm 16K Ohm 0.05% 0.125W(1/8W) 10ppm/ C Molded SMD T/R</t>
  </si>
  <si>
    <t>408-1688-1-ND</t>
  </si>
  <si>
    <t>R11A, R11B, R21A, R21B</t>
  </si>
  <si>
    <t>100k (0.01%)</t>
  </si>
  <si>
    <t>Vishay Sfernice</t>
  </si>
  <si>
    <t>P2TC1206D1003LNTA</t>
  </si>
  <si>
    <t>100 kOhms ±0.01% 0.333W, 1/3W Chip Resistor 1206 (3216 Metric) Anti-Sulfur, Moisture Resistant Thin Film</t>
  </si>
  <si>
    <t>716-P2TC1206D1003LNTACT-ND</t>
  </si>
  <si>
    <t>R12A, R12B, R15A, R15B, R17A, R17B, R18A, R18B</t>
  </si>
  <si>
    <t>Vishay</t>
  </si>
  <si>
    <t>P2TC1206D1001LNTA</t>
  </si>
  <si>
    <t>1 kOhms ±0.01% 0.333W, 1/3W Chip Resistor 1206 (3216 Metric) Anti-Sulfur, Moisture Resistant Thin Film</t>
  </si>
  <si>
    <t>716-P2TC1206D1001LNTATR-ND</t>
  </si>
  <si>
    <t>R13A, R13B, R19A, R19B</t>
  </si>
  <si>
    <t>3.01k (0.01%)</t>
  </si>
  <si>
    <t>ERA-8ARW3011V</t>
  </si>
  <si>
    <t>1206 Thin Film Chip Resistor / 1206 SMD Resistor 0.05% 10PPM 3.01 Kohm</t>
  </si>
  <si>
    <t>P18821CT-ND</t>
  </si>
  <si>
    <t>R14A, R14B, R20A, R20B</t>
  </si>
  <si>
    <t>1.5k (0.01%)</t>
  </si>
  <si>
    <t>RG3216L-152-L-T05</t>
  </si>
  <si>
    <t>Thin Film Resistors - SMD 1/4W 1.5K Ohms 0.01% 1206 2ppm</t>
  </si>
  <si>
    <t>408-1647-1-ND</t>
  </si>
  <si>
    <t>TP1A, TP1B, TP2A, TP2B, TP3A, TP3B</t>
  </si>
  <si>
    <t>U1A, U1B</t>
  </si>
  <si>
    <t>U2A, U2B</t>
  </si>
  <si>
    <t>OP27</t>
  </si>
  <si>
    <t>OP27GSZ-REEL</t>
  </si>
  <si>
    <t>OP Amp Single GP ±22V 8-Pin SOIC N T/R</t>
  </si>
  <si>
    <t>OP27GSZ-REELCT-ND</t>
  </si>
  <si>
    <t>U3A, U3B</t>
  </si>
  <si>
    <t>LT1125CS</t>
  </si>
  <si>
    <t>Analog Devices / Linear Technology</t>
  </si>
  <si>
    <t>LT1125CSW#PBF</t>
  </si>
  <si>
    <t>SOIC</t>
  </si>
  <si>
    <t>SOIC-16W (0.295", 7.50mm Width)</t>
  </si>
  <si>
    <t>OP Amp Quad GP ±22V 16-Pin SOIC W</t>
  </si>
  <si>
    <t>LT1125CSW#PBF-ND</t>
  </si>
  <si>
    <t>Bill of Materials for Project [D2200045-v1 OMC DCPD Whitening Power.PrjPcb] (No PCB Document Selected)</t>
  </si>
  <si>
    <t>D2200045-v1 OMC DCPD Whitening Power.PrjPcb</t>
  </si>
  <si>
    <t>10:50 AM</t>
  </si>
  <si>
    <t>C3, C9, C15, C21, C27</t>
  </si>
  <si>
    <t>22uF 50V</t>
  </si>
  <si>
    <t>Nichicon</t>
  </si>
  <si>
    <t>UWX1H220MCL1GB</t>
  </si>
  <si>
    <t>SMD/SMT</t>
  </si>
  <si>
    <t>CAP CAN</t>
  </si>
  <si>
    <t>22µF 50V Aluminum Electrolytic Capacitors Radial, Can - SMD  2000 Hrs @ 85°C</t>
  </si>
  <si>
    <t>493-2136-1-ND</t>
  </si>
  <si>
    <t>C4, C10, C16, C22, C28</t>
  </si>
  <si>
    <t>4.7uF 50V</t>
  </si>
  <si>
    <t>TDK</t>
  </si>
  <si>
    <t>C2012X6S1H475K125AC</t>
  </si>
  <si>
    <t>Capacitor X6S 0805 (Multi-Pad)</t>
  </si>
  <si>
    <t>Cap Ceramic 4.7uF 50V X6S 10% SMD 0805 105C Plastic T/R</t>
  </si>
  <si>
    <t>445-7599-1-ND</t>
  </si>
  <si>
    <t>C5, C11, C17, C23, C29</t>
  </si>
  <si>
    <t>10uF 35V</t>
  </si>
  <si>
    <t>Murata</t>
  </si>
  <si>
    <t>GRM32ER7YA106KA12L</t>
  </si>
  <si>
    <t>1206 Split Pads</t>
  </si>
  <si>
    <t>Capacitor 10 uF 35 VDC 1210, GRM32ER7YA106KA12L, Murata</t>
  </si>
  <si>
    <t>490-5314-1-ND</t>
  </si>
  <si>
    <t>C6, C12, C18, C24, C30</t>
  </si>
  <si>
    <t>Samsung</t>
  </si>
  <si>
    <t>CL31B475KBHNFNE</t>
  </si>
  <si>
    <t>1206 CAP (3.2 x 1.6 x 1.8mm)</t>
  </si>
  <si>
    <t>4.7 µF ±10% 50V Ceramic Capacitor X7R 1206 (3216 Metric)</t>
  </si>
  <si>
    <t>1276-3179-1-ND</t>
  </si>
  <si>
    <t>D1, D2, D3, D4, D5</t>
  </si>
  <si>
    <t>D6, D7, D8, D9</t>
  </si>
  <si>
    <t>P1, P2</t>
  </si>
  <si>
    <t>R1, R10, R19, R28, R37</t>
  </si>
  <si>
    <t>1ohm</t>
  </si>
  <si>
    <t>VPG Foil Resistors</t>
  </si>
  <si>
    <t>Y16061R00000B9W</t>
  </si>
  <si>
    <t>2516 Split Pads</t>
  </si>
  <si>
    <t>1 Ohms ±0.1% 1W Chip Resistor Wide 2516 (6440 Metric), 1625 Current Sense, Moisture Resistant, Non-Inductive Metal Foil</t>
  </si>
  <si>
    <t>Y1606-1.0B-ND</t>
  </si>
  <si>
    <t>R2, R11, R20, R29, R38</t>
  </si>
  <si>
    <t>50 mohm</t>
  </si>
  <si>
    <t>Y08500R05000F9W</t>
  </si>
  <si>
    <t>50 mOhms ±1% 0.5W, 1/2W Chip Resistor Wide 2516 (6440 Metric), 1625 Current Sense, Moisture Resistant, Non-Inductive Metal Foil</t>
  </si>
  <si>
    <t>804-1181-ND</t>
  </si>
  <si>
    <t>R3, R12, R21, R30, R39</t>
  </si>
  <si>
    <t>294k</t>
  </si>
  <si>
    <t>ERA-6AEB2943V</t>
  </si>
  <si>
    <t>294 kOhms ±0.1% 0.125W, 1/8W Chip Resistor 0805 (2012 Metric) Automotive AEC-Q200 Thin Film</t>
  </si>
  <si>
    <t>P294KDACT-ND</t>
  </si>
  <si>
    <t>R4, R13</t>
  </si>
  <si>
    <t>150k</t>
  </si>
  <si>
    <t>RP73PF2A150KBTDF</t>
  </si>
  <si>
    <t>6-0805_L</t>
  </si>
  <si>
    <t>150 kOhms ±0.1% 0.25W, 1/4W Chip Resistor 0805 (2012 Metric)  Thin Film</t>
  </si>
  <si>
    <t>A110752CT-ND</t>
  </si>
  <si>
    <t>R5, R15, R23, R32, R41</t>
  </si>
  <si>
    <t>24.9k</t>
  </si>
  <si>
    <t>ERA-6AEB2492V</t>
  </si>
  <si>
    <t>24.9 kOhms ±0.1% 0.125W, 1/8W Chip Resistor 0805 (2012 Metric) Automotive AEC-Q200 Thin Film</t>
  </si>
  <si>
    <t>P24.9KDACT-ND</t>
  </si>
  <si>
    <t>R6, R14, R24, R33, R42</t>
  </si>
  <si>
    <t>R7, R16</t>
  </si>
  <si>
    <t>1.8M</t>
  </si>
  <si>
    <t>RG2012P-185-B-T5</t>
  </si>
  <si>
    <t>1.8 MOhms ±0.1% 0.125W, 1/8W Chip Resistor 0805 (2012 Metric) Anti-Sulfur, Automotive AEC-Q200 Thin Film</t>
  </si>
  <si>
    <t>408-2026-1-ND</t>
  </si>
  <si>
    <t>R8, R17, R26, R35, R44</t>
  </si>
  <si>
    <t>1.5k</t>
  </si>
  <si>
    <t>RP73PF2A1K5BTDF</t>
  </si>
  <si>
    <t>1.5 kOhms ±0.1% 0.25W, 1/4W Chip Resistor 0805 (2012 Metric)  Thin Film</t>
  </si>
  <si>
    <t>A110560CT-ND</t>
  </si>
  <si>
    <t>R9, R18</t>
  </si>
  <si>
    <t>37.5k</t>
  </si>
  <si>
    <t>RQ73C2A35K7BTD</t>
  </si>
  <si>
    <t>35.7 kOhms ±0.1% 0.2W, 1/5W Chip Resistor 0805 (2012 Metric) Anti-Sulfur, Automotive AEC-Q200 Thin Film</t>
  </si>
  <si>
    <t>A140192CT-ND</t>
  </si>
  <si>
    <t>R22, R31, R40</t>
  </si>
  <si>
    <t>49.9k</t>
  </si>
  <si>
    <t>TNPW080549K9BEEN</t>
  </si>
  <si>
    <t>49.9 kOhms ±0.1% 0.125W, 1/8W Chip Resistor 0805 (2012 Metric) Automotive AEC-Q200 Thin Film</t>
  </si>
  <si>
    <t>541-3802-1-ND</t>
  </si>
  <si>
    <t>R25, R34, R43</t>
  </si>
  <si>
    <t>715k</t>
  </si>
  <si>
    <t>Panasonic Electronic Components</t>
  </si>
  <si>
    <t>ERA-6AEB7153V</t>
  </si>
  <si>
    <t>715 kOhms ±0.1% 0.125W, 1/8W Chip Resistor 0805 (2012 Metric) Automotive AEC-Q200 Thin Film</t>
  </si>
  <si>
    <t>10-ERA-6AEB7153VCT-ND</t>
  </si>
  <si>
    <t>R27, R36, R45</t>
  </si>
  <si>
    <t>46.4k</t>
  </si>
  <si>
    <t>RP73PF2A46K4BTDF</t>
  </si>
  <si>
    <t>46.4 kOhms ±0.1% 0.25W, 1/4W Chip Resistor 0805 (2012 Metric)  Thin Film</t>
  </si>
  <si>
    <t>A110703CT-ND</t>
  </si>
  <si>
    <t>TP1, TP2, TP7, TP8, TP13, TP14, TP19, TP20, TP25, TP26</t>
  </si>
  <si>
    <t>Orange</t>
  </si>
  <si>
    <t>Test Point - Orange</t>
  </si>
  <si>
    <t>Orange PC Test Point, Miniature Phosphor Bronze Silver Plating 0.040" (1.02mm) Hole Diameter Mounting Type</t>
  </si>
  <si>
    <t>36-5003-ND</t>
  </si>
  <si>
    <t>TP3, TP4, TP9, TP10, TP15, TP16, TP21, TP22, TP27, TP28</t>
  </si>
  <si>
    <t>White</t>
  </si>
  <si>
    <t>Test Point - White</t>
  </si>
  <si>
    <t>White PC Test Point, Miniature Phosphor Bronze Silver Plating 0.040" (1.02mm) Hole Diameter Mounting Type</t>
  </si>
  <si>
    <t>36-5002-ND</t>
  </si>
  <si>
    <t>TP5, TP6, TP11, TP12, TP17, TP18, TP23, TP24, TP29, TP30</t>
  </si>
  <si>
    <t>U1, U3, U4, U5</t>
  </si>
  <si>
    <t>LT3045</t>
  </si>
  <si>
    <t>LT3045EMSE#TRPBF</t>
  </si>
  <si>
    <t>MSOP</t>
  </si>
  <si>
    <t>MSOP-12</t>
  </si>
  <si>
    <t>Linear Voltage Regulator IC Positive Adjustable 1 Output  500mA 12-MSOP-EP</t>
  </si>
  <si>
    <t>LT3045EMSE#TRPBFCT-ND</t>
  </si>
  <si>
    <t>U2</t>
  </si>
  <si>
    <t>LT3094</t>
  </si>
  <si>
    <t>LT3094HMSE#PBF</t>
  </si>
  <si>
    <t>Linear Voltage Regulator IC  1 Output  -20V, 500MA ULTRALOW NOISE/PSRR 12-MSOP</t>
  </si>
  <si>
    <t>LT3094HMSE#PBF-ND</t>
  </si>
  <si>
    <t>36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</si>
</sst>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:ss\ AM/PM;@"/>
    <numFmt numFmtId="165" formatCode="[$-C09]d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2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2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6" applyAlignment="1">
      <alignment horizontal="center" vertical="center"/>
    </xf>
    <xf numFmtId="0" fontId="3" fillId="7" borderId="1" xfId="6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7" borderId="0" xfId="6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0" fillId="0" borderId="0" xfId="0" applyFill="1" applyBorder="1"/>
    <xf numFmtId="0" fontId="3" fillId="7" borderId="2" xfId="6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2" fillId="0" borderId="0" xfId="6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8" borderId="1" xfId="6" applyFill="1" applyBorder="1" applyAlignment="1">
      <alignment horizontal="center" vertical="center"/>
    </xf>
    <xf numFmtId="0" fontId="1" fillId="6" borderId="1" xfId="5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0" xfId="6" applyFill="1" applyBorder="1" applyAlignment="1">
      <alignment horizontal="center" vertical="center"/>
    </xf>
    <xf numFmtId="0" fontId="1" fillId="6" borderId="0" xfId="5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2" fillId="8" borderId="2" xfId="6" applyFill="1" applyBorder="1" applyAlignment="1">
      <alignment horizontal="center" vertical="center"/>
    </xf>
    <xf numFmtId="0" fontId="1" fillId="6" borderId="2" xfId="5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" fillId="9" borderId="1" xfId="6" applyFill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2" fillId="10" borderId="1" xfId="6" applyFill="1" applyBorder="1" applyAlignment="1">
      <alignment horizontal="center" vertical="center"/>
    </xf>
    <xf numFmtId="0" fontId="1" fillId="3" borderId="0" xfId="2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" fillId="10" borderId="2" xfId="6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11" borderId="1" xfId="6" applyFill="1" applyBorder="1" applyAlignment="1">
      <alignment horizontal="center" vertical="center"/>
    </xf>
    <xf numFmtId="0" fontId="0" fillId="4" borderId="1" xfId="3" applyFont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" fillId="11" borderId="0" xfId="6" applyFill="1" applyBorder="1" applyAlignment="1">
      <alignment horizontal="center" vertical="center"/>
    </xf>
    <xf numFmtId="0" fontId="1" fillId="4" borderId="0" xfId="3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2" fillId="11" borderId="2" xfId="6" applyFill="1" applyBorder="1" applyAlignment="1">
      <alignment horizontal="center" vertical="center"/>
    </xf>
    <xf numFmtId="0" fontId="1" fillId="4" borderId="2" xfId="3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2" fillId="12" borderId="1" xfId="6" applyFill="1" applyBorder="1" applyAlignment="1">
      <alignment horizontal="center" vertical="center"/>
    </xf>
    <xf numFmtId="0" fontId="1" fillId="5" borderId="1" xfId="4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" fillId="12" borderId="2" xfId="6" applyFill="1" applyBorder="1" applyAlignment="1">
      <alignment horizontal="center" vertical="center"/>
    </xf>
    <xf numFmtId="0" fontId="1" fillId="5" borderId="2" xfId="4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13" borderId="1" xfId="6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2" fillId="13" borderId="0" xfId="6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2" fillId="13" borderId="2" xfId="6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2" fillId="0" borderId="0" xfId="6" applyBorder="1" applyAlignment="1">
      <alignment horizontal="center" vertical="center"/>
    </xf>
    <xf numFmtId="0" fontId="3" fillId="0" borderId="0" xfId="6" applyFont="1" applyFill="1" applyBorder="1" applyAlignment="1">
      <alignment horizontal="center"/>
    </xf>
    <xf numFmtId="0" fontId="0" fillId="0" borderId="0" xfId="0" applyFont="1" applyFill="1" applyBorder="1"/>
    <xf numFmtId="0" fontId="5" fillId="0" borderId="0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0" fillId="0" borderId="10" xfId="0" applyBorder="1"/>
    <xf numFmtId="0" fontId="0" fillId="0" borderId="11" xfId="0" applyFill="1" applyBorder="1"/>
    <xf numFmtId="0" fontId="0" fillId="0" borderId="12" xfId="0" applyBorder="1"/>
    <xf numFmtId="0" fontId="0" fillId="13" borderId="13" xfId="0" applyFill="1" applyBorder="1"/>
    <xf numFmtId="0" fontId="0" fillId="0" borderId="14" xfId="0" applyBorder="1"/>
    <xf numFmtId="0" fontId="0" fillId="13" borderId="11" xfId="0" applyFill="1" applyBorder="1"/>
    <xf numFmtId="0" fontId="0" fillId="13" borderId="15" xfId="0" applyFill="1" applyBorder="1"/>
    <xf numFmtId="0" fontId="0" fillId="0" borderId="16" xfId="0" applyBorder="1"/>
    <xf numFmtId="0" fontId="0" fillId="0" borderId="11" xfId="0" applyBorder="1"/>
    <xf numFmtId="0" fontId="4" fillId="0" borderId="17" xfId="0" applyFont="1" applyBorder="1"/>
    <xf numFmtId="0" fontId="0" fillId="0" borderId="18" xfId="0" applyBorder="1"/>
    <xf numFmtId="0" fontId="0" fillId="12" borderId="13" xfId="0" applyFill="1" applyBorder="1"/>
    <xf numFmtId="0" fontId="0" fillId="12" borderId="15" xfId="0" applyFill="1" applyBorder="1"/>
    <xf numFmtId="0" fontId="0" fillId="11" borderId="13" xfId="0" applyFill="1" applyBorder="1"/>
    <xf numFmtId="0" fontId="0" fillId="11" borderId="11" xfId="0" applyFill="1" applyBorder="1"/>
    <xf numFmtId="0" fontId="0" fillId="11" borderId="15" xfId="0" applyFill="1" applyBorder="1"/>
    <xf numFmtId="0" fontId="0" fillId="10" borderId="19" xfId="0" applyFill="1" applyBorder="1"/>
    <xf numFmtId="0" fontId="0" fillId="10" borderId="20" xfId="0" applyFill="1" applyBorder="1" applyAlignment="1">
      <alignment horizontal="center" vertical="center"/>
    </xf>
    <xf numFmtId="0" fontId="1" fillId="3" borderId="20" xfId="2" applyBorder="1" applyAlignment="1">
      <alignment horizontal="center" vertical="center"/>
    </xf>
    <xf numFmtId="0" fontId="2" fillId="10" borderId="20" xfId="6" applyFill="1" applyBorder="1" applyAlignment="1">
      <alignment horizontal="center" vertical="center"/>
    </xf>
    <xf numFmtId="0" fontId="0" fillId="0" borderId="21" xfId="0" applyBorder="1"/>
    <xf numFmtId="0" fontId="0" fillId="10" borderId="13" xfId="0" applyFill="1" applyBorder="1"/>
    <xf numFmtId="0" fontId="0" fillId="10" borderId="15" xfId="0" applyFill="1" applyBorder="1"/>
    <xf numFmtId="0" fontId="0" fillId="9" borderId="11" xfId="0" applyFill="1" applyBorder="1"/>
    <xf numFmtId="0" fontId="0" fillId="9" borderId="0" xfId="0" applyFill="1" applyBorder="1" applyAlignment="1">
      <alignment horizontal="center" vertical="center"/>
    </xf>
    <xf numFmtId="0" fontId="2" fillId="9" borderId="0" xfId="6" applyFill="1" applyBorder="1" applyAlignment="1">
      <alignment horizontal="center" vertical="center"/>
    </xf>
    <xf numFmtId="0" fontId="0" fillId="9" borderId="15" xfId="0" applyFill="1" applyBorder="1"/>
    <xf numFmtId="0" fontId="0" fillId="8" borderId="13" xfId="0" applyFill="1" applyBorder="1"/>
    <xf numFmtId="0" fontId="0" fillId="8" borderId="11" xfId="0" applyFill="1" applyBorder="1"/>
    <xf numFmtId="0" fontId="0" fillId="8" borderId="15" xfId="0" applyFill="1" applyBorder="1"/>
    <xf numFmtId="0" fontId="2" fillId="0" borderId="0" xfId="6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 applyAlignment="1">
      <alignment horizontal="center" vertical="center"/>
    </xf>
    <xf numFmtId="0" fontId="2" fillId="0" borderId="20" xfId="6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2" xfId="0" applyBorder="1"/>
    <xf numFmtId="0" fontId="4" fillId="0" borderId="23" xfId="0" applyFont="1" applyBorder="1" applyAlignment="1"/>
    <xf numFmtId="0" fontId="0" fillId="7" borderId="13" xfId="0" applyFill="1" applyBorder="1"/>
    <xf numFmtId="0" fontId="0" fillId="7" borderId="11" xfId="0" applyFill="1" applyBorder="1"/>
    <xf numFmtId="0" fontId="0" fillId="0" borderId="12" xfId="0" applyBorder="1" applyAlignment="1">
      <alignment vertical="center"/>
    </xf>
    <xf numFmtId="0" fontId="0" fillId="7" borderId="15" xfId="0" applyFont="1" applyFill="1" applyBorder="1"/>
    <xf numFmtId="0" fontId="0" fillId="0" borderId="19" xfId="0" applyFont="1" applyFill="1" applyBorder="1"/>
    <xf numFmtId="0" fontId="0" fillId="0" borderId="20" xfId="0" applyBorder="1" applyAlignment="1">
      <alignment horizontal="center" vertical="center"/>
    </xf>
    <xf numFmtId="0" fontId="2" fillId="0" borderId="20" xfId="6" applyBorder="1" applyAlignment="1">
      <alignment horizontal="center" vertical="center"/>
    </xf>
    <xf numFmtId="0" fontId="0" fillId="9" borderId="19" xfId="0" applyFill="1" applyBorder="1"/>
    <xf numFmtId="0" fontId="0" fillId="9" borderId="20" xfId="0" applyFill="1" applyBorder="1" applyAlignment="1">
      <alignment horizontal="center" vertical="center"/>
    </xf>
    <xf numFmtId="0" fontId="1" fillId="2" borderId="20" xfId="1" applyBorder="1" applyAlignment="1">
      <alignment horizontal="center" vertical="center"/>
    </xf>
    <xf numFmtId="0" fontId="2" fillId="9" borderId="20" xfId="6" applyFill="1" applyBorder="1" applyAlignment="1">
      <alignment horizontal="center" vertical="center"/>
    </xf>
    <xf numFmtId="0" fontId="10" fillId="0" borderId="0" xfId="7" applyAlignment="1">
      <alignment vertical="top"/>
    </xf>
    <xf numFmtId="0" fontId="10" fillId="0" borderId="0" xfId="7" applyAlignment="1">
      <alignment horizontal="center" vertical="center"/>
    </xf>
    <xf numFmtId="0" fontId="10" fillId="0" borderId="0" xfId="7" applyAlignment="1">
      <alignment horizontal="left" vertical="top"/>
    </xf>
    <xf numFmtId="0" fontId="10" fillId="0" borderId="0" xfId="7"/>
    <xf numFmtId="0" fontId="10" fillId="0" borderId="0" xfId="7" applyProtection="1">
      <protection locked="0"/>
    </xf>
    <xf numFmtId="0" fontId="10" fillId="0" borderId="0" xfId="7" applyAlignment="1" applyProtection="1">
      <alignment horizontal="left" vertical="top"/>
      <protection locked="0"/>
    </xf>
    <xf numFmtId="2" fontId="10" fillId="0" borderId="1" xfId="7" applyNumberFormat="1" applyBorder="1" applyAlignment="1">
      <alignment horizontal="right" vertical="top"/>
    </xf>
    <xf numFmtId="0" fontId="10" fillId="0" borderId="1" xfId="7" applyBorder="1" applyAlignment="1" applyProtection="1">
      <alignment vertical="top"/>
      <protection locked="0"/>
    </xf>
    <xf numFmtId="0" fontId="11" fillId="0" borderId="1" xfId="7" applyFont="1" applyBorder="1" applyAlignment="1" applyProtection="1">
      <alignment horizontal="left" vertical="top"/>
      <protection locked="0"/>
    </xf>
    <xf numFmtId="0" fontId="11" fillId="0" borderId="1" xfId="7" applyFont="1" applyBorder="1" applyAlignment="1" applyProtection="1">
      <alignment horizontal="right" vertical="top"/>
      <protection locked="0"/>
    </xf>
    <xf numFmtId="0" fontId="10" fillId="0" borderId="24" xfId="7" applyBorder="1" applyAlignment="1" applyProtection="1">
      <alignment horizontal="left" vertical="top"/>
      <protection locked="0"/>
    </xf>
    <xf numFmtId="0" fontId="10" fillId="0" borderId="1" xfId="7" applyBorder="1" applyAlignment="1">
      <alignment vertical="top"/>
    </xf>
    <xf numFmtId="0" fontId="10" fillId="0" borderId="25" xfId="7" applyBorder="1" applyAlignment="1">
      <alignment vertical="top"/>
    </xf>
    <xf numFmtId="0" fontId="10" fillId="0" borderId="1" xfId="7" applyBorder="1" applyAlignment="1">
      <alignment horizontal="left" vertical="top"/>
    </xf>
    <xf numFmtId="0" fontId="10" fillId="0" borderId="26" xfId="7" applyBorder="1" applyProtection="1">
      <protection locked="0"/>
    </xf>
    <xf numFmtId="0" fontId="10" fillId="14" borderId="27" xfId="7" applyFill="1" applyBorder="1"/>
    <xf numFmtId="0" fontId="12" fillId="0" borderId="0" xfId="7" applyFont="1" applyAlignment="1">
      <alignment vertical="top"/>
    </xf>
    <xf numFmtId="0" fontId="11" fillId="0" borderId="0" xfId="7" applyFont="1" applyAlignment="1">
      <alignment vertical="top"/>
    </xf>
    <xf numFmtId="0" fontId="11" fillId="15" borderId="0" xfId="7" applyFont="1" applyFill="1" applyAlignment="1">
      <alignment horizontal="left" vertical="top"/>
    </xf>
    <xf numFmtId="0" fontId="11" fillId="15" borderId="0" xfId="7" applyFont="1" applyFill="1" applyAlignment="1" applyProtection="1">
      <alignment horizontal="right" vertical="top"/>
      <protection locked="0"/>
    </xf>
    <xf numFmtId="0" fontId="10" fillId="0" borderId="28" xfId="7" applyBorder="1" applyAlignment="1" applyProtection="1">
      <alignment horizontal="left" vertical="top"/>
      <protection locked="0"/>
    </xf>
    <xf numFmtId="0" fontId="10" fillId="0" borderId="29" xfId="7" applyBorder="1" applyAlignment="1">
      <alignment vertical="top"/>
    </xf>
    <xf numFmtId="0" fontId="10" fillId="0" borderId="30" xfId="7" applyBorder="1" applyProtection="1">
      <protection locked="0"/>
    </xf>
    <xf numFmtId="0" fontId="10" fillId="14" borderId="31" xfId="7" applyFill="1" applyBorder="1"/>
    <xf numFmtId="0" fontId="13" fillId="0" borderId="0" xfId="7" applyFont="1" applyAlignment="1">
      <alignment vertical="top"/>
    </xf>
    <xf numFmtId="0" fontId="10" fillId="0" borderId="28" xfId="7" applyBorder="1" applyAlignment="1">
      <alignment vertical="top"/>
    </xf>
    <xf numFmtId="1" fontId="11" fillId="0" borderId="2" xfId="7" applyNumberFormat="1" applyFont="1" applyBorder="1" applyAlignment="1">
      <alignment horizontal="center" vertical="center"/>
    </xf>
    <xf numFmtId="0" fontId="11" fillId="0" borderId="2" xfId="7" applyFont="1" applyBorder="1" applyAlignment="1">
      <alignment vertical="top"/>
    </xf>
    <xf numFmtId="0" fontId="13" fillId="0" borderId="2" xfId="7" applyFont="1" applyBorder="1" applyAlignment="1" applyProtection="1">
      <alignment horizontal="left" vertical="top"/>
      <protection locked="0"/>
    </xf>
    <xf numFmtId="0" fontId="14" fillId="0" borderId="2" xfId="7" applyFont="1" applyBorder="1" applyAlignment="1" applyProtection="1">
      <alignment horizontal="left" vertical="top"/>
      <protection locked="0"/>
    </xf>
    <xf numFmtId="0" fontId="14" fillId="0" borderId="32" xfId="7" applyFont="1" applyBorder="1" applyAlignment="1" applyProtection="1">
      <alignment horizontal="left" vertical="top"/>
      <protection locked="0"/>
    </xf>
    <xf numFmtId="0" fontId="10" fillId="0" borderId="2" xfId="7" applyBorder="1"/>
    <xf numFmtId="0" fontId="10" fillId="0" borderId="33" xfId="7" applyBorder="1"/>
    <xf numFmtId="0" fontId="10" fillId="0" borderId="2" xfId="7" applyBorder="1" applyAlignment="1" applyProtection="1">
      <alignment vertical="top"/>
      <protection locked="0"/>
    </xf>
    <xf numFmtId="0" fontId="15" fillId="0" borderId="34" xfId="7" applyFont="1" applyBorder="1" applyAlignment="1" applyProtection="1">
      <alignment vertical="top"/>
      <protection locked="0"/>
    </xf>
    <xf numFmtId="3" fontId="10" fillId="0" borderId="35" xfId="7" applyNumberFormat="1" applyBorder="1" applyAlignment="1">
      <alignment vertical="top"/>
    </xf>
    <xf numFmtId="0" fontId="10" fillId="0" borderId="2" xfId="7" applyBorder="1" applyAlignment="1">
      <alignment horizontal="center" vertical="center"/>
    </xf>
    <xf numFmtId="0" fontId="10" fillId="0" borderId="2" xfId="7" applyBorder="1" applyAlignment="1">
      <alignment vertical="top"/>
    </xf>
    <xf numFmtId="0" fontId="10" fillId="0" borderId="32" xfId="7" applyBorder="1" applyAlignment="1">
      <alignment vertical="top"/>
    </xf>
    <xf numFmtId="0" fontId="10" fillId="0" borderId="36" xfId="7" applyBorder="1" applyAlignment="1">
      <alignment vertical="top"/>
    </xf>
    <xf numFmtId="0" fontId="10" fillId="0" borderId="37" xfId="7" applyBorder="1" applyAlignment="1">
      <alignment horizontal="left" vertical="top"/>
    </xf>
    <xf numFmtId="14" fontId="10" fillId="0" borderId="37" xfId="7" applyNumberFormat="1" applyBorder="1" applyAlignment="1">
      <alignment vertical="top"/>
    </xf>
    <xf numFmtId="14" fontId="10" fillId="0" borderId="38" xfId="7" applyNumberFormat="1" applyBorder="1" applyAlignment="1">
      <alignment vertical="top"/>
    </xf>
    <xf numFmtId="0" fontId="10" fillId="14" borderId="0" xfId="7" applyFill="1" applyAlignment="1">
      <alignment vertical="top"/>
    </xf>
    <xf numFmtId="3" fontId="10" fillId="0" borderId="39" xfId="7" applyNumberFormat="1" applyBorder="1" applyAlignment="1">
      <alignment horizontal="center" vertical="center"/>
    </xf>
    <xf numFmtId="0" fontId="10" fillId="0" borderId="40" xfId="7" applyBorder="1" applyAlignment="1">
      <alignment horizontal="center" vertical="center"/>
    </xf>
    <xf numFmtId="0" fontId="10" fillId="0" borderId="40" xfId="7" applyBorder="1" applyAlignment="1">
      <alignment horizontal="center" vertical="center" wrapText="1"/>
    </xf>
    <xf numFmtId="0" fontId="16" fillId="0" borderId="41" xfId="7" applyFont="1" applyBorder="1" applyAlignment="1">
      <alignment horizontal="center" vertical="center" wrapText="1"/>
    </xf>
    <xf numFmtId="0" fontId="10" fillId="14" borderId="31" xfId="7" applyFill="1" applyBorder="1" applyAlignment="1">
      <alignment vertical="top"/>
    </xf>
    <xf numFmtId="3" fontId="10" fillId="16" borderId="42" xfId="7" applyNumberFormat="1" applyFill="1" applyBorder="1" applyAlignment="1">
      <alignment horizontal="center" vertical="center"/>
    </xf>
    <xf numFmtId="0" fontId="10" fillId="16" borderId="43" xfId="7" applyFill="1" applyBorder="1" applyAlignment="1">
      <alignment horizontal="center" vertical="center"/>
    </xf>
    <xf numFmtId="0" fontId="10" fillId="12" borderId="43" xfId="7" applyFill="1" applyBorder="1" applyAlignment="1">
      <alignment horizontal="center" vertical="center" wrapText="1"/>
    </xf>
    <xf numFmtId="0" fontId="10" fillId="12" borderId="43" xfId="7" applyFill="1" applyBorder="1" applyAlignment="1">
      <alignment horizontal="center" vertical="center"/>
    </xf>
    <xf numFmtId="3" fontId="10" fillId="17" borderId="39" xfId="7" applyNumberFormat="1" applyFill="1" applyBorder="1" applyAlignment="1">
      <alignment horizontal="center" vertical="center"/>
    </xf>
    <xf numFmtId="3" fontId="10" fillId="17" borderId="42" xfId="7" applyNumberFormat="1" applyFill="1" applyBorder="1" applyAlignment="1">
      <alignment horizontal="center" vertical="center"/>
    </xf>
    <xf numFmtId="0" fontId="15" fillId="0" borderId="40" xfId="7" applyFont="1" applyBorder="1" applyAlignment="1">
      <alignment horizontal="center" vertical="center" wrapText="1"/>
    </xf>
    <xf numFmtId="0" fontId="15" fillId="0" borderId="0" xfId="7" applyFont="1" applyAlignment="1">
      <alignment vertical="center"/>
    </xf>
    <xf numFmtId="0" fontId="17" fillId="18" borderId="35" xfId="7" applyFont="1" applyFill="1" applyBorder="1" applyAlignment="1">
      <alignment horizontal="center" vertical="center" wrapText="1"/>
    </xf>
    <xf numFmtId="0" fontId="17" fillId="19" borderId="44" xfId="7" applyFont="1" applyFill="1" applyBorder="1" applyAlignment="1">
      <alignment horizontal="center" vertical="center" wrapText="1"/>
    </xf>
    <xf numFmtId="0" fontId="17" fillId="18" borderId="44" xfId="7" applyFont="1" applyFill="1" applyBorder="1" applyAlignment="1">
      <alignment horizontal="center" vertical="center" wrapText="1"/>
    </xf>
    <xf numFmtId="0" fontId="17" fillId="19" borderId="37" xfId="7" applyFont="1" applyFill="1" applyBorder="1" applyAlignment="1">
      <alignment horizontal="center" vertical="center" wrapText="1"/>
    </xf>
    <xf numFmtId="0" fontId="15" fillId="14" borderId="31" xfId="7" applyFont="1" applyFill="1" applyBorder="1" applyAlignment="1">
      <alignment vertical="center"/>
    </xf>
    <xf numFmtId="0" fontId="10" fillId="0" borderId="0" xfId="7" applyAlignment="1">
      <alignment horizontal="left"/>
    </xf>
    <xf numFmtId="0" fontId="18" fillId="0" borderId="0" xfId="7" applyFont="1"/>
    <xf numFmtId="49" fontId="10" fillId="0" borderId="37" xfId="7" applyNumberFormat="1" applyBorder="1" applyAlignment="1">
      <alignment horizontal="left"/>
    </xf>
    <xf numFmtId="164" fontId="10" fillId="0" borderId="37" xfId="7" applyNumberFormat="1" applyBorder="1" applyAlignment="1">
      <alignment horizontal="left"/>
    </xf>
    <xf numFmtId="165" fontId="10" fillId="0" borderId="37" xfId="7" applyNumberFormat="1" applyBorder="1" applyAlignment="1">
      <alignment horizontal="left"/>
    </xf>
    <xf numFmtId="0" fontId="10" fillId="0" borderId="1" xfId="7" quotePrefix="1" applyBorder="1" applyAlignment="1">
      <alignment horizontal="left"/>
    </xf>
    <xf numFmtId="0" fontId="15" fillId="0" borderId="0" xfId="7" applyFont="1"/>
    <xf numFmtId="0" fontId="10" fillId="0" borderId="1" xfId="7" applyBorder="1" applyAlignment="1">
      <alignment horizontal="left"/>
    </xf>
    <xf numFmtId="0" fontId="15" fillId="0" borderId="1" xfId="7" applyFont="1" applyBorder="1" applyAlignment="1">
      <alignment horizontal="left"/>
    </xf>
    <xf numFmtId="0" fontId="15" fillId="0" borderId="1" xfId="7" applyFont="1" applyBorder="1"/>
    <xf numFmtId="0" fontId="15" fillId="0" borderId="1" xfId="7" quotePrefix="1" applyFont="1" applyBorder="1" applyAlignment="1">
      <alignment horizontal="left"/>
    </xf>
    <xf numFmtId="0" fontId="15" fillId="0" borderId="0" xfId="7" quotePrefix="1" applyFont="1" applyAlignment="1">
      <alignment horizontal="left"/>
    </xf>
    <xf numFmtId="0" fontId="10" fillId="20" borderId="45" xfId="7" applyFill="1" applyBorder="1" applyAlignment="1">
      <alignment horizontal="center" vertical="center"/>
    </xf>
    <xf numFmtId="0" fontId="10" fillId="20" borderId="46" xfId="7" applyFill="1" applyBorder="1"/>
    <xf numFmtId="0" fontId="19" fillId="20" borderId="46" xfId="7" applyFont="1" applyFill="1" applyBorder="1" applyAlignment="1">
      <alignment vertical="center"/>
    </xf>
    <xf numFmtId="0" fontId="19" fillId="20" borderId="46" xfId="7" quotePrefix="1" applyFont="1" applyFill="1" applyBorder="1" applyAlignment="1">
      <alignment vertical="center"/>
    </xf>
    <xf numFmtId="0" fontId="20" fillId="0" borderId="47" xfId="7" applyFont="1" applyBorder="1" applyAlignment="1">
      <alignment horizontal="center" vertical="center"/>
    </xf>
    <xf numFmtId="0" fontId="20" fillId="0" borderId="7" xfId="7" applyFont="1" applyBorder="1" applyAlignment="1">
      <alignment horizontal="center" vertical="center"/>
    </xf>
    <xf numFmtId="0" fontId="10" fillId="20" borderId="0" xfId="7" applyFill="1" applyAlignment="1">
      <alignment horizontal="center" vertical="center"/>
    </xf>
    <xf numFmtId="0" fontId="10" fillId="20" borderId="2" xfId="7" applyFill="1" applyBorder="1"/>
    <xf numFmtId="0" fontId="10" fillId="20" borderId="2" xfId="7" applyFill="1" applyBorder="1" applyAlignment="1">
      <alignment horizontal="left"/>
    </xf>
    <xf numFmtId="0" fontId="10" fillId="14" borderId="2" xfId="7" applyFill="1" applyBorder="1"/>
    <xf numFmtId="0" fontId="10" fillId="14" borderId="48" xfId="7" applyFill="1" applyBorder="1"/>
    <xf numFmtId="0" fontId="16" fillId="21" borderId="41" xfId="7" applyFont="1" applyFill="1" applyBorder="1" applyAlignment="1">
      <alignment horizontal="center" vertical="center" wrapText="1"/>
    </xf>
    <xf numFmtId="0" fontId="10" fillId="21" borderId="43" xfId="7" applyFill="1" applyBorder="1" applyAlignment="1">
      <alignment horizontal="center" vertical="center" wrapText="1"/>
    </xf>
    <xf numFmtId="0" fontId="10" fillId="21" borderId="43" xfId="7" applyFill="1" applyBorder="1" applyAlignment="1">
      <alignment horizontal="center" vertical="center"/>
    </xf>
    <xf numFmtId="3" fontId="10" fillId="21" borderId="42" xfId="7" applyNumberFormat="1" applyFill="1" applyBorder="1" applyAlignment="1">
      <alignment horizontal="center" vertical="center"/>
    </xf>
    <xf numFmtId="3" fontId="10" fillId="21" borderId="39" xfId="7" applyNumberForma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0" fillId="15" borderId="11" xfId="0" applyFill="1" applyBorder="1"/>
    <xf numFmtId="0" fontId="0" fillId="15" borderId="0" xfId="0" applyFill="1" applyBorder="1" applyAlignment="1">
      <alignment horizontal="center" vertical="center"/>
    </xf>
    <xf numFmtId="0" fontId="0" fillId="15" borderId="12" xfId="0" applyFill="1" applyBorder="1"/>
    <xf numFmtId="0" fontId="0" fillId="15" borderId="6" xfId="0" applyFill="1" applyBorder="1" applyAlignment="1">
      <alignment horizontal="center" vertical="center"/>
    </xf>
    <xf numFmtId="0" fontId="2" fillId="15" borderId="0" xfId="6" applyFill="1" applyBorder="1" applyAlignment="1">
      <alignment horizontal="center" vertical="center"/>
    </xf>
    <xf numFmtId="0" fontId="0" fillId="0" borderId="49" xfId="0" applyBorder="1"/>
    <xf numFmtId="0" fontId="0" fillId="0" borderId="50" xfId="0" applyBorder="1" applyAlignment="1">
      <alignment horizontal="center" vertical="center"/>
    </xf>
    <xf numFmtId="0" fontId="2" fillId="0" borderId="50" xfId="6" applyBorder="1" applyAlignment="1">
      <alignment horizontal="center" vertical="center"/>
    </xf>
    <xf numFmtId="0" fontId="0" fillId="0" borderId="51" xfId="0" applyBorder="1"/>
    <xf numFmtId="0" fontId="0" fillId="0" borderId="52" xfId="0" applyFont="1" applyFill="1" applyBorder="1"/>
    <xf numFmtId="0" fontId="0" fillId="0" borderId="37" xfId="0" applyBorder="1" applyAlignment="1">
      <alignment horizontal="center" vertical="center"/>
    </xf>
    <xf numFmtId="0" fontId="2" fillId="0" borderId="37" xfId="6" applyBorder="1" applyAlignment="1">
      <alignment horizontal="center" vertical="center"/>
    </xf>
    <xf numFmtId="0" fontId="0" fillId="0" borderId="53" xfId="0" applyBorder="1"/>
  </cellXfs>
  <cellStyles count="8">
    <cellStyle name="20% - Accent2" xfId="1" builtinId="34"/>
    <cellStyle name="20% - Accent3" xfId="2" builtinId="38"/>
    <cellStyle name="20% - Accent4" xfId="3" builtinId="42"/>
    <cellStyle name="20% - Accent5" xfId="4" builtinId="46"/>
    <cellStyle name="20% - Accent6" xfId="5" builtinId="50"/>
    <cellStyle name="Hyperlink" xfId="6" builtinId="8"/>
    <cellStyle name="Normal" xfId="0" builtinId="0"/>
    <cellStyle name="Normal 2" xfId="7" xr:uid="{EAE5227C-C934-42A9-854E-CC9D481DF8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gikey.com/products/en?keywords=hs418-nd" TargetMode="External"/><Relationship Id="rId18" Type="http://schemas.openxmlformats.org/officeDocument/2006/relationships/hyperlink" Target="https://www.mcmaster.com/91099A152" TargetMode="External"/><Relationship Id="rId26" Type="http://schemas.openxmlformats.org/officeDocument/2006/relationships/hyperlink" Target="https://www.digikey.com/products/en?keywords=X4-3.5-0-SP-01-ND" TargetMode="External"/><Relationship Id="rId39" Type="http://schemas.openxmlformats.org/officeDocument/2006/relationships/hyperlink" Target="https://www.digikey.com/en/products/detail/assmann-wsw-components/A-DFF-09-LPIII-Z/924254" TargetMode="External"/><Relationship Id="rId21" Type="http://schemas.openxmlformats.org/officeDocument/2006/relationships/hyperlink" Target="https://www.digikey.com/products/en?keywords=dvs44-nd" TargetMode="External"/><Relationship Id="rId34" Type="http://schemas.openxmlformats.org/officeDocument/2006/relationships/hyperlink" Target="https://www.mcmaster.com/catalog/125/3142" TargetMode="External"/><Relationship Id="rId42" Type="http://schemas.openxmlformats.org/officeDocument/2006/relationships/hyperlink" Target="https://www.digikey.com/en/products/detail/molex/0009508033/172003?s=N4IgTCBcDaIOoFkwEZlgLQDkAiIC6AvkA" TargetMode="External"/><Relationship Id="rId7" Type="http://schemas.openxmlformats.org/officeDocument/2006/relationships/hyperlink" Target="https://www.digikey.com/product-detail/en/e-t-a/3130-F120-P7T1-W02Q-1A/302-1069-ND/286190" TargetMode="External"/><Relationship Id="rId2" Type="http://schemas.openxmlformats.org/officeDocument/2006/relationships/hyperlink" Target="https://www.digikey.com/product-detail/en/visual-communications-company-vcc/5100H5/L10005-ND/59894" TargetMode="External"/><Relationship Id="rId16" Type="http://schemas.openxmlformats.org/officeDocument/2006/relationships/hyperlink" Target="https://www.mcmaster.com/91099A152" TargetMode="External"/><Relationship Id="rId29" Type="http://schemas.openxmlformats.org/officeDocument/2006/relationships/hyperlink" Target="https://dcc.ligo.org/D2200044" TargetMode="External"/><Relationship Id="rId1" Type="http://schemas.openxmlformats.org/officeDocument/2006/relationships/hyperlink" Target="https://www.digikey.com/products/en?keywords=dvs44-nd" TargetMode="External"/><Relationship Id="rId6" Type="http://schemas.openxmlformats.org/officeDocument/2006/relationships/hyperlink" Target="https://www.digikey.com/products/en?keywords=0009508043" TargetMode="External"/><Relationship Id="rId11" Type="http://schemas.openxmlformats.org/officeDocument/2006/relationships/hyperlink" Target="https://dcc.ligo.org/LIGO-D1000217" TargetMode="External"/><Relationship Id="rId24" Type="http://schemas.openxmlformats.org/officeDocument/2006/relationships/hyperlink" Target="https://www.digikey.com/product-detail/en/alpha-wire/3055-OR005/A2064A-100-ND/204414" TargetMode="External"/><Relationship Id="rId32" Type="http://schemas.openxmlformats.org/officeDocument/2006/relationships/hyperlink" Target="https://www.digikey.com/products/en?keywords=36-9106-nd" TargetMode="External"/><Relationship Id="rId37" Type="http://schemas.openxmlformats.org/officeDocument/2006/relationships/hyperlink" Target="https://dcc.ligo.org/D2200045" TargetMode="External"/><Relationship Id="rId40" Type="http://schemas.openxmlformats.org/officeDocument/2006/relationships/hyperlink" Target="https://www.digikey.com/en/products/detail/assmann-wsw-components/A-DFF-09-LPIII-Z/924254" TargetMode="External"/><Relationship Id="rId45" Type="http://schemas.openxmlformats.org/officeDocument/2006/relationships/hyperlink" Target="https://www.digikey.com/product-detail/en/molex/0008580187/WM23942CT-ND/3028707" TargetMode="External"/><Relationship Id="rId5" Type="http://schemas.openxmlformats.org/officeDocument/2006/relationships/hyperlink" Target="https://www.digikey.com/product-detail/en/molex/0008580187/WM23942CT-ND/3028707" TargetMode="External"/><Relationship Id="rId15" Type="http://schemas.openxmlformats.org/officeDocument/2006/relationships/hyperlink" Target="https://www.mcmaster.com/91772A105" TargetMode="External"/><Relationship Id="rId23" Type="http://schemas.openxmlformats.org/officeDocument/2006/relationships/hyperlink" Target="https://www.digikey.com/product-detail/en/alpha-wire/3055-BK005/A2064B-100-ND/204410" TargetMode="External"/><Relationship Id="rId28" Type="http://schemas.openxmlformats.org/officeDocument/2006/relationships/hyperlink" Target="https://dcc.ligo.org/D1100202-v3" TargetMode="External"/><Relationship Id="rId36" Type="http://schemas.openxmlformats.org/officeDocument/2006/relationships/hyperlink" Target="https://www.mcmaster.com/91099a220" TargetMode="External"/><Relationship Id="rId10" Type="http://schemas.openxmlformats.org/officeDocument/2006/relationships/hyperlink" Target="https://dcc.ligo.org/D2200375" TargetMode="External"/><Relationship Id="rId19" Type="http://schemas.openxmlformats.org/officeDocument/2006/relationships/hyperlink" Target="https://www.digikey.com/product-detail/en/conec/3003W3PXX99A10X/626-1102-ND/1017338" TargetMode="External"/><Relationship Id="rId31" Type="http://schemas.openxmlformats.org/officeDocument/2006/relationships/hyperlink" Target="https://www.digikey.com/product-detail/en/keystone-electronics/9121/36-9121-ND/317274" TargetMode="External"/><Relationship Id="rId44" Type="http://schemas.openxmlformats.org/officeDocument/2006/relationships/hyperlink" Target="https://www.digikey.com/en/products/detail/molex/0009508033/172003?s=N4IgTCBcDaIOoFkwEZlgLQDkAiIC6AvkA" TargetMode="External"/><Relationship Id="rId4" Type="http://schemas.openxmlformats.org/officeDocument/2006/relationships/hyperlink" Target="https://www.digikey.com/products/en?keywords=WM2624%E2%80%90ND" TargetMode="External"/><Relationship Id="rId9" Type="http://schemas.openxmlformats.org/officeDocument/2006/relationships/hyperlink" Target="https://dcc.ligo.org/D2200374" TargetMode="External"/><Relationship Id="rId14" Type="http://schemas.openxmlformats.org/officeDocument/2006/relationships/hyperlink" Target="https://www.digikey.com/products/en?keywords=345-1002-nd" TargetMode="External"/><Relationship Id="rId22" Type="http://schemas.openxmlformats.org/officeDocument/2006/relationships/hyperlink" Target="https://www.digikey.com/product-detail/en/3m/3801-09-100/3M157987-100-ND/1107494" TargetMode="External"/><Relationship Id="rId27" Type="http://schemas.openxmlformats.org/officeDocument/2006/relationships/hyperlink" Target="https://dcc.ligo.org/D2200376" TargetMode="External"/><Relationship Id="rId30" Type="http://schemas.openxmlformats.org/officeDocument/2006/relationships/hyperlink" Target="https://www.digikey.com/products/en?keywords=36-9106-nd" TargetMode="External"/><Relationship Id="rId35" Type="http://schemas.openxmlformats.org/officeDocument/2006/relationships/hyperlink" Target="https://www.mcmaster.com/91099A205" TargetMode="External"/><Relationship Id="rId43" Type="http://schemas.openxmlformats.org/officeDocument/2006/relationships/hyperlink" Target="https://www.digikey.com/product-detail/en/molex/0008580187/WM23942CT-ND/3028707" TargetMode="External"/><Relationship Id="rId8" Type="http://schemas.openxmlformats.org/officeDocument/2006/relationships/hyperlink" Target="https://www.digikey.com/product-detail/en/molex/0191640017/WM18429-ND/279230" TargetMode="External"/><Relationship Id="rId3" Type="http://schemas.openxmlformats.org/officeDocument/2006/relationships/hyperlink" Target="https://www.digikey.com/product-detail/en/molex/0022013047/WM2002-ND/26435" TargetMode="External"/><Relationship Id="rId12" Type="http://schemas.openxmlformats.org/officeDocument/2006/relationships/hyperlink" Target="https://dcc.ligo.org/D2200215" TargetMode="External"/><Relationship Id="rId17" Type="http://schemas.openxmlformats.org/officeDocument/2006/relationships/hyperlink" Target="https://www.mcmaster.com/91099A152" TargetMode="External"/><Relationship Id="rId25" Type="http://schemas.openxmlformats.org/officeDocument/2006/relationships/hyperlink" Target="https://www.digikey.com/product-detail/en/alpha-wire/3055-BL005/A2064L-100-ND/204416" TargetMode="External"/><Relationship Id="rId33" Type="http://schemas.openxmlformats.org/officeDocument/2006/relationships/hyperlink" Target="https://www.digikey.com/product-detail/en/keystone-electronics/9121/36-9121-ND/317274" TargetMode="External"/><Relationship Id="rId38" Type="http://schemas.openxmlformats.org/officeDocument/2006/relationships/hyperlink" Target="https://www.digikey.com/en/products/detail/assmann-wsw-components/A-DSF-09-LPIII-Z/924263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www.digikey.com/product-detail/en/conec/131C10019X/626-1140-ND/1017376" TargetMode="External"/><Relationship Id="rId41" Type="http://schemas.openxmlformats.org/officeDocument/2006/relationships/hyperlink" Target="https://www.digikey.com/en/products/detail/molex/0009508033/172003?s=N4IgTCBcDaIOoFkwEZlgLQDkAiIC6Avk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8"/>
  <sheetViews>
    <sheetView tabSelected="1" topLeftCell="A31" workbookViewId="0">
      <selection activeCell="D45" sqref="D45"/>
    </sheetView>
  </sheetViews>
  <sheetFormatPr defaultRowHeight="15" x14ac:dyDescent="0.25"/>
  <cols>
    <col min="1" max="1" width="9.28515625" style="2" bestFit="1" customWidth="1"/>
    <col min="2" max="2" width="87.28515625" style="2" bestFit="1" customWidth="1"/>
    <col min="3" max="3" width="25.140625" style="1" bestFit="1" customWidth="1"/>
    <col min="4" max="4" width="22.5703125" style="1" bestFit="1" customWidth="1"/>
    <col min="5" max="5" width="17.42578125" style="1" bestFit="1" customWidth="1"/>
    <col min="6" max="6" width="67.85546875" bestFit="1" customWidth="1"/>
  </cols>
  <sheetData>
    <row r="2" spans="2:6" ht="27" thickBot="1" x14ac:dyDescent="0.4">
      <c r="B2" s="72" t="s">
        <v>75</v>
      </c>
      <c r="C2" s="73" t="s">
        <v>74</v>
      </c>
      <c r="D2" s="73" t="s">
        <v>73</v>
      </c>
      <c r="E2" s="74" t="s">
        <v>76</v>
      </c>
      <c r="F2" s="63" t="s">
        <v>72</v>
      </c>
    </row>
    <row r="3" spans="2:6" ht="20.25" thickTop="1" thickBot="1" x14ac:dyDescent="0.35">
      <c r="B3" s="75" t="s">
        <v>71</v>
      </c>
      <c r="C3" s="76">
        <v>1</v>
      </c>
      <c r="D3" s="76">
        <v>6</v>
      </c>
      <c r="E3" s="77" t="s">
        <v>77</v>
      </c>
      <c r="F3" s="78" t="s">
        <v>70</v>
      </c>
    </row>
    <row r="4" spans="2:6" ht="15" customHeight="1" x14ac:dyDescent="0.25">
      <c r="B4" s="79" t="s">
        <v>63</v>
      </c>
      <c r="C4" s="38">
        <v>6</v>
      </c>
      <c r="D4" s="38">
        <f>C4*$D$3</f>
        <v>36</v>
      </c>
      <c r="E4" s="67" t="s">
        <v>69</v>
      </c>
      <c r="F4" s="80" t="s">
        <v>1</v>
      </c>
    </row>
    <row r="5" spans="2:6" ht="15" customHeight="1" x14ac:dyDescent="0.25">
      <c r="B5" s="81" t="s">
        <v>68</v>
      </c>
      <c r="C5" s="62">
        <v>2</v>
      </c>
      <c r="D5" s="62">
        <f>C5*$D$3</f>
        <v>12</v>
      </c>
      <c r="E5" s="61" t="s">
        <v>60</v>
      </c>
      <c r="F5" s="82"/>
    </row>
    <row r="6" spans="2:6" ht="15" customHeight="1" x14ac:dyDescent="0.25">
      <c r="B6" s="83" t="s">
        <v>59</v>
      </c>
      <c r="C6" s="60">
        <v>4</v>
      </c>
      <c r="D6" s="60">
        <f>C6*$D$3</f>
        <v>24</v>
      </c>
      <c r="E6" s="59" t="s">
        <v>58</v>
      </c>
      <c r="F6" s="80"/>
    </row>
    <row r="7" spans="2:6" ht="15" customHeight="1" x14ac:dyDescent="0.25">
      <c r="B7" s="84" t="s">
        <v>67</v>
      </c>
      <c r="C7" s="58">
        <v>4</v>
      </c>
      <c r="D7" s="58">
        <f>C7*$D$3</f>
        <v>24</v>
      </c>
      <c r="E7" s="57" t="s">
        <v>66</v>
      </c>
      <c r="F7" s="85" t="s">
        <v>1</v>
      </c>
    </row>
    <row r="8" spans="2:6" ht="15" customHeight="1" thickBot="1" x14ac:dyDescent="0.3">
      <c r="B8" s="218"/>
      <c r="C8" s="219"/>
      <c r="D8" s="219"/>
      <c r="E8" s="219"/>
      <c r="F8" s="220"/>
    </row>
    <row r="9" spans="2:6" ht="19.5" thickBot="1" x14ac:dyDescent="0.35">
      <c r="B9" s="87" t="s">
        <v>65</v>
      </c>
      <c r="C9" s="37">
        <v>1</v>
      </c>
      <c r="D9" s="37">
        <v>6</v>
      </c>
      <c r="E9" s="56"/>
      <c r="F9" s="88"/>
    </row>
    <row r="10" spans="2:6" x14ac:dyDescent="0.25">
      <c r="B10" s="223" t="s">
        <v>56</v>
      </c>
      <c r="C10" s="224">
        <v>12</v>
      </c>
      <c r="D10" s="224">
        <f>C10*$D$3</f>
        <v>72</v>
      </c>
      <c r="E10" s="225" t="s">
        <v>55</v>
      </c>
      <c r="F10" s="226" t="s">
        <v>1</v>
      </c>
    </row>
    <row r="11" spans="2:6" ht="15.75" thickBot="1" x14ac:dyDescent="0.3">
      <c r="B11" s="218"/>
      <c r="C11" s="219"/>
      <c r="D11" s="219"/>
      <c r="E11" s="219"/>
      <c r="F11" s="220"/>
    </row>
    <row r="12" spans="2:6" ht="19.5" thickBot="1" x14ac:dyDescent="0.35">
      <c r="B12" s="87" t="s">
        <v>64</v>
      </c>
      <c r="C12" s="37">
        <v>1</v>
      </c>
      <c r="D12" s="37">
        <v>6</v>
      </c>
      <c r="E12" s="16" t="s">
        <v>78</v>
      </c>
      <c r="F12" s="88"/>
    </row>
    <row r="13" spans="2:6" x14ac:dyDescent="0.25">
      <c r="B13" s="86" t="s">
        <v>56</v>
      </c>
      <c r="C13" s="38">
        <v>16</v>
      </c>
      <c r="D13" s="55">
        <f t="shared" ref="D13:D26" si="0">C13*$D$3</f>
        <v>96</v>
      </c>
      <c r="E13" s="67" t="s">
        <v>55</v>
      </c>
      <c r="F13" s="80" t="s">
        <v>1</v>
      </c>
    </row>
    <row r="14" spans="2:6" x14ac:dyDescent="0.25">
      <c r="B14" s="79" t="s">
        <v>63</v>
      </c>
      <c r="C14" s="38">
        <v>6</v>
      </c>
      <c r="D14" s="38">
        <f t="shared" si="0"/>
        <v>36</v>
      </c>
      <c r="E14" s="67" t="s">
        <v>62</v>
      </c>
      <c r="F14" s="80"/>
    </row>
    <row r="15" spans="2:6" x14ac:dyDescent="0.25">
      <c r="B15" s="79" t="s">
        <v>61</v>
      </c>
      <c r="C15" s="38">
        <v>2</v>
      </c>
      <c r="D15" s="38">
        <f t="shared" si="0"/>
        <v>12</v>
      </c>
      <c r="E15" s="67" t="s">
        <v>60</v>
      </c>
      <c r="F15" s="80"/>
    </row>
    <row r="16" spans="2:6" x14ac:dyDescent="0.25">
      <c r="B16" s="86" t="s">
        <v>59</v>
      </c>
      <c r="C16" s="38">
        <v>4</v>
      </c>
      <c r="D16" s="38">
        <f t="shared" si="0"/>
        <v>24</v>
      </c>
      <c r="E16" s="67" t="s">
        <v>58</v>
      </c>
      <c r="F16" s="80"/>
    </row>
    <row r="17" spans="2:6" ht="15.75" thickBot="1" x14ac:dyDescent="0.3">
      <c r="B17" s="218"/>
      <c r="C17" s="219"/>
      <c r="D17" s="219">
        <f t="shared" si="0"/>
        <v>0</v>
      </c>
      <c r="E17" s="219"/>
      <c r="F17" s="220"/>
    </row>
    <row r="18" spans="2:6" ht="19.5" thickBot="1" x14ac:dyDescent="0.35">
      <c r="B18" s="87" t="s">
        <v>57</v>
      </c>
      <c r="C18" s="37">
        <v>1</v>
      </c>
      <c r="D18" s="37">
        <v>6</v>
      </c>
      <c r="E18" s="16" t="s">
        <v>79</v>
      </c>
      <c r="F18" s="88"/>
    </row>
    <row r="19" spans="2:6" x14ac:dyDescent="0.25">
      <c r="B19" s="86" t="s">
        <v>56</v>
      </c>
      <c r="C19" s="38">
        <v>16</v>
      </c>
      <c r="D19" s="38">
        <f t="shared" si="0"/>
        <v>96</v>
      </c>
      <c r="E19" s="67" t="s">
        <v>55</v>
      </c>
      <c r="F19" s="80" t="s">
        <v>1</v>
      </c>
    </row>
    <row r="20" spans="2:6" x14ac:dyDescent="0.25">
      <c r="B20" s="89" t="s">
        <v>54</v>
      </c>
      <c r="C20" s="54">
        <v>1</v>
      </c>
      <c r="D20" s="53">
        <f t="shared" si="0"/>
        <v>6</v>
      </c>
      <c r="E20" s="52" t="s">
        <v>53</v>
      </c>
      <c r="F20" s="82"/>
    </row>
    <row r="21" spans="2:6" x14ac:dyDescent="0.25">
      <c r="B21" s="90" t="s">
        <v>52</v>
      </c>
      <c r="C21" s="51">
        <v>4</v>
      </c>
      <c r="D21" s="50">
        <f t="shared" si="0"/>
        <v>24</v>
      </c>
      <c r="E21" s="49" t="s">
        <v>51</v>
      </c>
      <c r="F21" s="85"/>
    </row>
    <row r="22" spans="2:6" x14ac:dyDescent="0.25">
      <c r="B22" s="91" t="s">
        <v>50</v>
      </c>
      <c r="C22" s="48">
        <v>1</v>
      </c>
      <c r="D22" s="47">
        <f t="shared" si="0"/>
        <v>6</v>
      </c>
      <c r="E22" s="46" t="s">
        <v>49</v>
      </c>
      <c r="F22" s="80"/>
    </row>
    <row r="23" spans="2:6" x14ac:dyDescent="0.25">
      <c r="B23" s="92" t="s">
        <v>48</v>
      </c>
      <c r="C23" s="45">
        <v>3</v>
      </c>
      <c r="D23" s="44">
        <f t="shared" si="0"/>
        <v>18</v>
      </c>
      <c r="E23" s="43" t="s">
        <v>47</v>
      </c>
      <c r="F23" s="80"/>
    </row>
    <row r="24" spans="2:6" x14ac:dyDescent="0.25">
      <c r="B24" s="92" t="s">
        <v>11</v>
      </c>
      <c r="C24" s="45">
        <v>1</v>
      </c>
      <c r="D24" s="44">
        <f t="shared" si="0"/>
        <v>6</v>
      </c>
      <c r="E24" s="43" t="s">
        <v>10</v>
      </c>
      <c r="F24" s="80"/>
    </row>
    <row r="25" spans="2:6" x14ac:dyDescent="0.25">
      <c r="B25" s="93" t="s">
        <v>46</v>
      </c>
      <c r="C25" s="42" t="s">
        <v>45</v>
      </c>
      <c r="D25" s="41">
        <v>21</v>
      </c>
      <c r="E25" s="40" t="s">
        <v>44</v>
      </c>
      <c r="F25" s="85" t="s">
        <v>43</v>
      </c>
    </row>
    <row r="26" spans="2:6" ht="15.75" thickBot="1" x14ac:dyDescent="0.3">
      <c r="B26" s="94" t="s">
        <v>42</v>
      </c>
      <c r="C26" s="95">
        <v>2</v>
      </c>
      <c r="D26" s="96">
        <f t="shared" si="0"/>
        <v>12</v>
      </c>
      <c r="E26" s="97" t="s">
        <v>41</v>
      </c>
      <c r="F26" s="98"/>
    </row>
    <row r="27" spans="2:6" ht="15.75" thickTop="1" x14ac:dyDescent="0.25">
      <c r="B27" s="9"/>
      <c r="C27" s="39"/>
      <c r="D27" s="64"/>
      <c r="E27" s="14"/>
    </row>
    <row r="28" spans="2:6" ht="15.75" thickBot="1" x14ac:dyDescent="0.3">
      <c r="B28" s="9"/>
      <c r="C28" s="39"/>
      <c r="D28" s="38"/>
      <c r="E28" s="14"/>
    </row>
    <row r="29" spans="2:6" ht="20.25" thickTop="1" thickBot="1" x14ac:dyDescent="0.35">
      <c r="B29" s="75" t="s">
        <v>40</v>
      </c>
      <c r="C29" s="76">
        <v>1</v>
      </c>
      <c r="D29" s="76">
        <v>6</v>
      </c>
      <c r="E29" s="77" t="s">
        <v>39</v>
      </c>
      <c r="F29" s="78"/>
    </row>
    <row r="30" spans="2:6" x14ac:dyDescent="0.25">
      <c r="B30" s="99" t="s">
        <v>38</v>
      </c>
      <c r="C30" s="36">
        <v>1</v>
      </c>
      <c r="D30" s="33">
        <f t="shared" ref="D30:D37" si="1">C30*$D$3</f>
        <v>6</v>
      </c>
      <c r="E30" s="35" t="s">
        <v>37</v>
      </c>
      <c r="F30" s="80"/>
    </row>
    <row r="31" spans="2:6" x14ac:dyDescent="0.25">
      <c r="B31" s="100" t="s">
        <v>36</v>
      </c>
      <c r="C31" s="34">
        <v>4</v>
      </c>
      <c r="D31" s="33">
        <f t="shared" si="1"/>
        <v>24</v>
      </c>
      <c r="E31" s="32" t="s">
        <v>35</v>
      </c>
      <c r="F31" s="80"/>
    </row>
    <row r="32" spans="2:6" x14ac:dyDescent="0.25">
      <c r="B32" s="101" t="s">
        <v>34</v>
      </c>
      <c r="C32" s="102">
        <v>3</v>
      </c>
      <c r="D32" s="31">
        <f t="shared" si="1"/>
        <v>18</v>
      </c>
      <c r="E32" s="103" t="s">
        <v>33</v>
      </c>
      <c r="F32" s="82"/>
    </row>
    <row r="33" spans="1:6" x14ac:dyDescent="0.25">
      <c r="B33" s="101" t="s">
        <v>32</v>
      </c>
      <c r="C33" s="102">
        <v>4</v>
      </c>
      <c r="D33" s="30">
        <f t="shared" si="1"/>
        <v>24</v>
      </c>
      <c r="E33" s="103" t="s">
        <v>31</v>
      </c>
      <c r="F33" s="80"/>
    </row>
    <row r="34" spans="1:6" x14ac:dyDescent="0.25">
      <c r="B34" s="104" t="s">
        <v>30</v>
      </c>
      <c r="C34" s="29">
        <v>21</v>
      </c>
      <c r="D34" s="28">
        <f t="shared" si="1"/>
        <v>126</v>
      </c>
      <c r="E34" s="27" t="s">
        <v>29</v>
      </c>
      <c r="F34" s="85"/>
    </row>
    <row r="35" spans="1:6" x14ac:dyDescent="0.25">
      <c r="B35" s="105" t="s">
        <v>28</v>
      </c>
      <c r="C35" s="26">
        <v>2</v>
      </c>
      <c r="D35" s="25">
        <f t="shared" si="1"/>
        <v>12</v>
      </c>
      <c r="E35" s="24" t="s">
        <v>27</v>
      </c>
      <c r="F35" s="80"/>
    </row>
    <row r="36" spans="1:6" x14ac:dyDescent="0.25">
      <c r="B36" s="106" t="s">
        <v>26</v>
      </c>
      <c r="C36" s="23">
        <v>2</v>
      </c>
      <c r="D36" s="22">
        <f t="shared" si="1"/>
        <v>12</v>
      </c>
      <c r="E36" s="21" t="s">
        <v>25</v>
      </c>
      <c r="F36" s="80"/>
    </row>
    <row r="37" spans="1:6" x14ac:dyDescent="0.25">
      <c r="B37" s="107" t="s">
        <v>24</v>
      </c>
      <c r="C37" s="20">
        <v>7</v>
      </c>
      <c r="D37" s="19">
        <f t="shared" si="1"/>
        <v>42</v>
      </c>
      <c r="E37" s="18" t="s">
        <v>23</v>
      </c>
      <c r="F37" s="85" t="s">
        <v>1</v>
      </c>
    </row>
    <row r="38" spans="1:6" ht="15.75" thickBot="1" x14ac:dyDescent="0.3">
      <c r="B38" s="218"/>
      <c r="C38" s="219"/>
      <c r="D38" s="221"/>
      <c r="E38" s="222"/>
      <c r="F38" s="220"/>
    </row>
    <row r="39" spans="1:6" ht="19.5" thickBot="1" x14ac:dyDescent="0.35">
      <c r="B39" s="87" t="s">
        <v>22</v>
      </c>
      <c r="C39" s="17"/>
      <c r="D39" s="17"/>
      <c r="E39" s="16"/>
      <c r="F39" s="88"/>
    </row>
    <row r="40" spans="1:6" x14ac:dyDescent="0.25">
      <c r="B40" s="79" t="s">
        <v>21</v>
      </c>
      <c r="C40" s="15" t="s">
        <v>14</v>
      </c>
      <c r="D40" s="15" t="s">
        <v>93</v>
      </c>
      <c r="E40" s="67" t="s">
        <v>20</v>
      </c>
      <c r="F40" s="80" t="s">
        <v>12</v>
      </c>
    </row>
    <row r="41" spans="1:6" x14ac:dyDescent="0.25">
      <c r="B41" s="79" t="s">
        <v>19</v>
      </c>
      <c r="C41" s="15" t="s">
        <v>14</v>
      </c>
      <c r="D41" s="15" t="s">
        <v>93</v>
      </c>
      <c r="E41" s="67" t="s">
        <v>18</v>
      </c>
      <c r="F41" s="80" t="s">
        <v>12</v>
      </c>
    </row>
    <row r="42" spans="1:6" x14ac:dyDescent="0.25">
      <c r="B42" s="79" t="s">
        <v>17</v>
      </c>
      <c r="C42" s="15" t="s">
        <v>14</v>
      </c>
      <c r="D42" s="15" t="s">
        <v>93</v>
      </c>
      <c r="E42" s="108" t="s">
        <v>16</v>
      </c>
      <c r="F42" s="80" t="s">
        <v>12</v>
      </c>
    </row>
    <row r="43" spans="1:6" ht="15.75" thickBot="1" x14ac:dyDescent="0.3">
      <c r="B43" s="109" t="s">
        <v>15</v>
      </c>
      <c r="C43" s="110" t="s">
        <v>92</v>
      </c>
      <c r="D43" s="110" t="s">
        <v>535</v>
      </c>
      <c r="E43" s="111" t="s">
        <v>13</v>
      </c>
      <c r="F43" s="98" t="s">
        <v>12</v>
      </c>
    </row>
    <row r="44" spans="1:6" ht="15.75" thickTop="1" x14ac:dyDescent="0.25">
      <c r="B44" s="9"/>
      <c r="C44" s="15"/>
      <c r="D44" s="15"/>
      <c r="E44" s="108"/>
      <c r="F44" s="2"/>
    </row>
    <row r="45" spans="1:6" ht="19.5" thickBot="1" x14ac:dyDescent="0.3">
      <c r="B45" s="9"/>
      <c r="C45" s="71"/>
      <c r="D45" s="15"/>
      <c r="E45" s="14"/>
    </row>
    <row r="46" spans="1:6" ht="27.75" thickTop="1" thickBot="1" x14ac:dyDescent="0.45">
      <c r="B46" s="112" t="s">
        <v>91</v>
      </c>
      <c r="C46" s="113"/>
      <c r="D46" s="113"/>
      <c r="E46" s="113"/>
      <c r="F46" s="114"/>
    </row>
    <row r="47" spans="1:6" ht="19.5" thickBot="1" x14ac:dyDescent="0.35">
      <c r="B47" s="115" t="s">
        <v>81</v>
      </c>
      <c r="C47" s="12">
        <v>1</v>
      </c>
      <c r="D47" s="12">
        <v>6</v>
      </c>
      <c r="E47" s="13" t="s">
        <v>80</v>
      </c>
      <c r="F47" s="88"/>
    </row>
    <row r="48" spans="1:6" x14ac:dyDescent="0.25">
      <c r="A48" s="9"/>
      <c r="B48" s="116" t="s">
        <v>8</v>
      </c>
      <c r="C48" s="11">
        <v>4</v>
      </c>
      <c r="D48" s="11">
        <f>C48*$D$3</f>
        <v>24</v>
      </c>
      <c r="E48" s="10" t="s">
        <v>7</v>
      </c>
      <c r="F48" s="80" t="s">
        <v>6</v>
      </c>
    </row>
    <row r="49" spans="1:6" x14ac:dyDescent="0.25">
      <c r="A49" s="9"/>
      <c r="B49" s="117" t="s">
        <v>5</v>
      </c>
      <c r="C49" s="8">
        <v>4</v>
      </c>
      <c r="D49" s="8">
        <f>C49*$D$3</f>
        <v>24</v>
      </c>
      <c r="E49" s="7" t="s">
        <v>4</v>
      </c>
      <c r="F49" s="118"/>
    </row>
    <row r="50" spans="1:6" x14ac:dyDescent="0.25">
      <c r="B50" s="119" t="s">
        <v>3</v>
      </c>
      <c r="C50" s="5">
        <v>4</v>
      </c>
      <c r="D50" s="5">
        <f>C50*$D$3</f>
        <v>24</v>
      </c>
      <c r="E50" s="4" t="s">
        <v>2</v>
      </c>
      <c r="F50" s="85" t="s">
        <v>1</v>
      </c>
    </row>
    <row r="51" spans="1:6" x14ac:dyDescent="0.25">
      <c r="B51" s="86" t="s">
        <v>11</v>
      </c>
      <c r="C51" s="38">
        <v>2</v>
      </c>
      <c r="D51" s="38">
        <f>C51*$D$3</f>
        <v>12</v>
      </c>
      <c r="E51" s="67" t="s">
        <v>10</v>
      </c>
      <c r="F51" s="80"/>
    </row>
    <row r="52" spans="1:6" x14ac:dyDescent="0.25">
      <c r="B52" s="86" t="s">
        <v>9</v>
      </c>
      <c r="C52" s="38">
        <v>1</v>
      </c>
      <c r="D52" s="38">
        <f>C52*$D$3</f>
        <v>6</v>
      </c>
      <c r="E52" s="67" t="s">
        <v>89</v>
      </c>
      <c r="F52" s="80"/>
    </row>
    <row r="53" spans="1:6" ht="15.75" thickBot="1" x14ac:dyDescent="0.3">
      <c r="B53" s="120" t="s">
        <v>0</v>
      </c>
      <c r="C53" s="121">
        <v>2</v>
      </c>
      <c r="D53" s="121">
        <f>C53*$D$3</f>
        <v>12</v>
      </c>
      <c r="E53" s="122" t="s">
        <v>88</v>
      </c>
      <c r="F53" s="98"/>
    </row>
    <row r="54" spans="1:6" ht="15.75" thickTop="1" x14ac:dyDescent="0.25">
      <c r="B54" s="69"/>
      <c r="C54" s="38"/>
      <c r="D54" s="38"/>
      <c r="E54" s="67"/>
      <c r="F54" s="2"/>
    </row>
    <row r="55" spans="1:6" ht="15.75" thickBot="1" x14ac:dyDescent="0.3">
      <c r="E55" s="3"/>
    </row>
    <row r="56" spans="1:6" ht="27.75" thickTop="1" thickBot="1" x14ac:dyDescent="0.45">
      <c r="B56" s="112" t="s">
        <v>90</v>
      </c>
      <c r="C56" s="113"/>
      <c r="D56" s="113"/>
      <c r="E56" s="113"/>
      <c r="F56" s="114"/>
    </row>
    <row r="57" spans="1:6" ht="19.5" thickBot="1" x14ac:dyDescent="0.35">
      <c r="B57" s="115" t="s">
        <v>84</v>
      </c>
      <c r="C57" s="12">
        <v>1</v>
      </c>
      <c r="D57" s="12">
        <v>6</v>
      </c>
      <c r="E57" s="13" t="s">
        <v>82</v>
      </c>
      <c r="F57" s="88"/>
    </row>
    <row r="58" spans="1:6" x14ac:dyDescent="0.25">
      <c r="A58" s="9"/>
      <c r="B58" s="116" t="s">
        <v>86</v>
      </c>
      <c r="C58" s="11">
        <v>5</v>
      </c>
      <c r="D58" s="11">
        <v>42</v>
      </c>
      <c r="E58" s="10" t="s">
        <v>87</v>
      </c>
      <c r="F58" s="80" t="s">
        <v>94</v>
      </c>
    </row>
    <row r="59" spans="1:6" x14ac:dyDescent="0.25">
      <c r="A59" s="9"/>
      <c r="B59" s="117" t="s">
        <v>5</v>
      </c>
      <c r="C59" s="8">
        <v>5</v>
      </c>
      <c r="D59" s="8">
        <v>42</v>
      </c>
      <c r="E59" s="7" t="s">
        <v>4</v>
      </c>
      <c r="F59" s="118"/>
    </row>
    <row r="60" spans="1:6" x14ac:dyDescent="0.25">
      <c r="B60" s="119" t="s">
        <v>3</v>
      </c>
      <c r="C60" s="5">
        <v>5</v>
      </c>
      <c r="D60" s="5">
        <v>42</v>
      </c>
      <c r="E60" s="4" t="s">
        <v>2</v>
      </c>
      <c r="F60" s="85" t="s">
        <v>1</v>
      </c>
    </row>
    <row r="61" spans="1:6" x14ac:dyDescent="0.25">
      <c r="B61" s="227" t="s">
        <v>0</v>
      </c>
      <c r="C61" s="228">
        <v>1</v>
      </c>
      <c r="D61" s="228">
        <f>C61*$D$3</f>
        <v>6</v>
      </c>
      <c r="E61" s="229" t="s">
        <v>88</v>
      </c>
      <c r="F61" s="230"/>
    </row>
    <row r="62" spans="1:6" x14ac:dyDescent="0.25">
      <c r="B62" s="101" t="s">
        <v>34</v>
      </c>
      <c r="C62" s="102">
        <v>1</v>
      </c>
      <c r="D62" s="30">
        <f t="shared" ref="D62:D63" si="2">C62*$D$3</f>
        <v>6</v>
      </c>
      <c r="E62" s="103" t="s">
        <v>33</v>
      </c>
      <c r="F62" s="80"/>
    </row>
    <row r="63" spans="1:6" ht="15.75" thickBot="1" x14ac:dyDescent="0.3">
      <c r="B63" s="123" t="s">
        <v>30</v>
      </c>
      <c r="C63" s="124">
        <v>3</v>
      </c>
      <c r="D63" s="125">
        <f t="shared" si="2"/>
        <v>18</v>
      </c>
      <c r="E63" s="126" t="s">
        <v>29</v>
      </c>
      <c r="F63" s="98"/>
    </row>
    <row r="64" spans="1:6" ht="15.75" thickTop="1" x14ac:dyDescent="0.25">
      <c r="B64" s="9"/>
      <c r="C64" s="15"/>
      <c r="D64" s="217"/>
      <c r="E64" s="108"/>
      <c r="F64" s="2"/>
    </row>
    <row r="65" spans="1:6" ht="15.75" thickBot="1" x14ac:dyDescent="0.3">
      <c r="E65" s="3"/>
    </row>
    <row r="66" spans="1:6" ht="27.75" thickTop="1" thickBot="1" x14ac:dyDescent="0.45">
      <c r="B66" s="112" t="s">
        <v>95</v>
      </c>
      <c r="C66" s="113"/>
      <c r="D66" s="113"/>
      <c r="E66" s="113"/>
      <c r="F66" s="114"/>
    </row>
    <row r="67" spans="1:6" ht="19.5" thickBot="1" x14ac:dyDescent="0.35">
      <c r="B67" s="115" t="s">
        <v>85</v>
      </c>
      <c r="C67" s="12">
        <v>1</v>
      </c>
      <c r="D67" s="12">
        <v>6</v>
      </c>
      <c r="E67" s="13" t="s">
        <v>83</v>
      </c>
      <c r="F67" s="88"/>
    </row>
    <row r="68" spans="1:6" x14ac:dyDescent="0.25">
      <c r="A68" s="9"/>
      <c r="B68" s="116" t="s">
        <v>86</v>
      </c>
      <c r="C68" s="11">
        <v>4</v>
      </c>
      <c r="D68" s="11">
        <v>42</v>
      </c>
      <c r="E68" s="10" t="s">
        <v>87</v>
      </c>
      <c r="F68" s="80" t="s">
        <v>94</v>
      </c>
    </row>
    <row r="69" spans="1:6" x14ac:dyDescent="0.25">
      <c r="A69" s="9"/>
      <c r="B69" s="117" t="s">
        <v>5</v>
      </c>
      <c r="C69" s="8">
        <v>4</v>
      </c>
      <c r="D69" s="8">
        <v>42</v>
      </c>
      <c r="E69" s="7" t="s">
        <v>4</v>
      </c>
      <c r="F69" s="118"/>
    </row>
    <row r="70" spans="1:6" x14ac:dyDescent="0.25">
      <c r="B70" s="119" t="s">
        <v>3</v>
      </c>
      <c r="C70" s="5">
        <v>4</v>
      </c>
      <c r="D70" s="5">
        <v>42</v>
      </c>
      <c r="E70" s="4" t="s">
        <v>2</v>
      </c>
      <c r="F70" s="85" t="s">
        <v>1</v>
      </c>
    </row>
    <row r="71" spans="1:6" x14ac:dyDescent="0.25">
      <c r="B71" s="101" t="s">
        <v>34</v>
      </c>
      <c r="C71" s="102">
        <v>3</v>
      </c>
      <c r="D71" s="30">
        <f t="shared" ref="D71:D72" si="3">C71*$D$3</f>
        <v>18</v>
      </c>
      <c r="E71" s="103" t="s">
        <v>33</v>
      </c>
      <c r="F71" s="80"/>
    </row>
    <row r="72" spans="1:6" ht="15.75" thickBot="1" x14ac:dyDescent="0.3">
      <c r="B72" s="123" t="s">
        <v>30</v>
      </c>
      <c r="C72" s="124">
        <v>6</v>
      </c>
      <c r="D72" s="125">
        <f t="shared" si="3"/>
        <v>36</v>
      </c>
      <c r="E72" s="126" t="s">
        <v>29</v>
      </c>
      <c r="F72" s="98"/>
    </row>
    <row r="73" spans="1:6" ht="15" customHeight="1" thickTop="1" x14ac:dyDescent="0.4">
      <c r="B73" s="70"/>
      <c r="C73" s="70"/>
      <c r="D73" s="70"/>
      <c r="E73" s="70"/>
      <c r="F73" s="2"/>
    </row>
    <row r="74" spans="1:6" ht="15" customHeight="1" x14ac:dyDescent="0.3">
      <c r="B74" s="65"/>
      <c r="C74" s="66"/>
      <c r="D74" s="66"/>
      <c r="E74" s="66"/>
      <c r="F74" s="2"/>
    </row>
    <row r="75" spans="1:6" x14ac:dyDescent="0.25">
      <c r="A75" s="9"/>
      <c r="B75" s="9"/>
      <c r="C75" s="15"/>
      <c r="D75" s="15"/>
      <c r="E75" s="68"/>
      <c r="F75" s="2"/>
    </row>
    <row r="76" spans="1:6" x14ac:dyDescent="0.25">
      <c r="A76" s="9"/>
      <c r="B76" s="9"/>
      <c r="C76" s="15"/>
      <c r="D76" s="15"/>
      <c r="E76" s="68"/>
      <c r="F76" s="6"/>
    </row>
    <row r="77" spans="1:6" x14ac:dyDescent="0.25">
      <c r="B77" s="69"/>
      <c r="C77" s="15"/>
      <c r="D77" s="15"/>
      <c r="E77" s="68"/>
      <c r="F77" s="2"/>
    </row>
    <row r="78" spans="1:6" x14ac:dyDescent="0.25">
      <c r="C78" s="38"/>
      <c r="D78" s="38"/>
      <c r="E78" s="67"/>
      <c r="F78" s="2"/>
    </row>
  </sheetData>
  <mergeCells count="3">
    <mergeCell ref="B66:E66"/>
    <mergeCell ref="B56:E56"/>
    <mergeCell ref="B46:E46"/>
  </mergeCells>
  <phoneticPr fontId="9" type="noConversion"/>
  <hyperlinks>
    <hyperlink ref="E51" r:id="rId1" xr:uid="{00000000-0004-0000-0000-000000000000}"/>
    <hyperlink ref="E26" r:id="rId2" xr:uid="{00000000-0004-0000-0000-000001000000}"/>
    <hyperlink ref="E30" r:id="rId3" xr:uid="{00000000-0004-0000-0000-000002000000}"/>
    <hyperlink ref="E31" r:id="rId4" xr:uid="{00000000-0004-0000-0000-000003000000}"/>
    <hyperlink ref="E34" r:id="rId5" xr:uid="{00000000-0004-0000-0000-000004000000}"/>
    <hyperlink ref="E33" r:id="rId6" xr:uid="{00000000-0004-0000-0000-000005000000}"/>
    <hyperlink ref="E20" r:id="rId7" xr:uid="{00000000-0004-0000-0000-000006000000}"/>
    <hyperlink ref="E21" r:id="rId8" xr:uid="{00000000-0004-0000-0000-000007000000}"/>
    <hyperlink ref="E12" r:id="rId9" xr:uid="{00000000-0004-0000-0000-000008000000}"/>
    <hyperlink ref="E18" r:id="rId10" xr:uid="{00000000-0004-0000-0000-000009000000}"/>
    <hyperlink ref="E29" r:id="rId11" xr:uid="{00000000-0004-0000-0000-00000A000000}"/>
    <hyperlink ref="E2" r:id="rId12" xr:uid="{00000000-0004-0000-0000-00000B000000}"/>
    <hyperlink ref="E35" r:id="rId13" xr:uid="{00000000-0004-0000-0000-00000C000000}"/>
    <hyperlink ref="E36" r:id="rId14" xr:uid="{00000000-0004-0000-0000-00000D000000}"/>
    <hyperlink ref="E37" r:id="rId15" xr:uid="{00000000-0004-0000-0000-00000E000000}"/>
    <hyperlink ref="E10" r:id="rId16" display="https://www.mcmaster.com/91099A152" xr:uid="{00000000-0004-0000-0000-00000F000000}"/>
    <hyperlink ref="E13" r:id="rId17" display="https://www.mcmaster.com/91099A152" xr:uid="{00000000-0004-0000-0000-000010000000}"/>
    <hyperlink ref="E19" r:id="rId18" display="https://www.mcmaster.com/91099A152" xr:uid="{00000000-0004-0000-0000-000011000000}"/>
    <hyperlink ref="E22" r:id="rId19" xr:uid="{00000000-0004-0000-0000-000012000000}"/>
    <hyperlink ref="E23" r:id="rId20" xr:uid="{00000000-0004-0000-0000-000013000000}"/>
    <hyperlink ref="E24" r:id="rId21" xr:uid="{00000000-0004-0000-0000-000014000000}"/>
    <hyperlink ref="E43" r:id="rId22" xr:uid="{00000000-0004-0000-0000-000017000000}"/>
    <hyperlink ref="E40" r:id="rId23" xr:uid="{00000000-0004-0000-0000-000018000000}"/>
    <hyperlink ref="E41" r:id="rId24" xr:uid="{00000000-0004-0000-0000-000019000000}"/>
    <hyperlink ref="E42" r:id="rId25" xr:uid="{00000000-0004-0000-0000-00001A000000}"/>
    <hyperlink ref="E25" r:id="rId26" xr:uid="{00000000-0004-0000-0000-00001B000000}"/>
    <hyperlink ref="E3" r:id="rId27" display="D2000004-v1" xr:uid="{00000000-0004-0000-0000-00001C000000}"/>
    <hyperlink ref="E47" r:id="rId28" display="D1100202" xr:uid="{00000000-0004-0000-0000-00001D000000}"/>
    <hyperlink ref="E57" r:id="rId29" xr:uid="{00000000-0004-0000-0000-00001E000000}"/>
    <hyperlink ref="E15" r:id="rId30" xr:uid="{00000000-0004-0000-0000-000020000000}"/>
    <hyperlink ref="E16" r:id="rId31" xr:uid="{00000000-0004-0000-0000-000021000000}"/>
    <hyperlink ref="E5" r:id="rId32" xr:uid="{00000000-0004-0000-0000-000022000000}"/>
    <hyperlink ref="E6" r:id="rId33" xr:uid="{00000000-0004-0000-0000-000023000000}"/>
    <hyperlink ref="E4" r:id="rId34" xr:uid="{00000000-0004-0000-0000-000024000000}"/>
    <hyperlink ref="E14" r:id="rId35" xr:uid="{00000000-0004-0000-0000-000025000000}"/>
    <hyperlink ref="E7" r:id="rId36" xr:uid="{00000000-0004-0000-0000-000026000000}"/>
    <hyperlink ref="E67" r:id="rId37" xr:uid="{00000000-0004-0000-0000-000027000000}"/>
    <hyperlink ref="E52" r:id="rId38" xr:uid="{693A86FE-3A83-4212-A3EF-30505A628A57}"/>
    <hyperlink ref="E53" r:id="rId39" xr:uid="{F8CDE982-73DD-465A-89D6-8F3C12C1C9E7}"/>
    <hyperlink ref="E61" r:id="rId40" xr:uid="{C2ACE713-9D5F-4EE4-B58F-C11E60DEFC14}"/>
    <hyperlink ref="E32" r:id="rId41" xr:uid="{D63FB1DB-B0AF-4708-B7F6-BB3D54C955FA}"/>
    <hyperlink ref="E62" r:id="rId42" xr:uid="{056E19C6-070C-4545-ACC6-23B78561850B}"/>
    <hyperlink ref="E63" r:id="rId43" xr:uid="{9FC1B8FC-0B02-47ED-8605-009721B5DA08}"/>
    <hyperlink ref="E71" r:id="rId44" xr:uid="{D4622378-A9FF-42D3-AC02-CE32AD8D207E}"/>
    <hyperlink ref="E72" r:id="rId45" xr:uid="{78DA1AA7-8BDC-441B-A3B7-67C5A4C18C4A}"/>
  </hyperlinks>
  <pageMargins left="0.7" right="0.7" top="0.75" bottom="0.75" header="0.3" footer="0.3"/>
  <pageSetup paperSize="17" scale="53" orientation="landscape" horizontalDpi="4294967295" verticalDpi="4294967295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9344-8659-4B04-AA99-256EF455E57F}">
  <sheetPr>
    <pageSetUpPr fitToPage="1"/>
  </sheetPr>
  <dimension ref="A1:N49"/>
  <sheetViews>
    <sheetView showGridLines="0" zoomScale="85" zoomScaleNormal="85" workbookViewId="0">
      <selection activeCell="E6" sqref="E6"/>
    </sheetView>
  </sheetViews>
  <sheetFormatPr defaultRowHeight="12.75" x14ac:dyDescent="0.25"/>
  <cols>
    <col min="1" max="1" width="2.5703125" style="127" customWidth="1"/>
    <col min="2" max="2" width="19.28515625" style="127" bestFit="1" customWidth="1"/>
    <col min="3" max="3" width="20" style="127" bestFit="1" customWidth="1"/>
    <col min="4" max="4" width="26.5703125" style="129" bestFit="1" customWidth="1"/>
    <col min="5" max="5" width="23.85546875" style="127" bestFit="1" customWidth="1"/>
    <col min="6" max="6" width="27" style="127" bestFit="1" customWidth="1"/>
    <col min="7" max="7" width="23.7109375" style="127" customWidth="1"/>
    <col min="8" max="8" width="18.28515625" style="127" bestFit="1" customWidth="1"/>
    <col min="9" max="9" width="20.42578125" style="127" bestFit="1" customWidth="1"/>
    <col min="10" max="10" width="19" style="127" bestFit="1" customWidth="1"/>
    <col min="11" max="11" width="31.42578125" style="128" bestFit="1" customWidth="1"/>
    <col min="12" max="14" width="31.42578125" style="128" customWidth="1"/>
    <col min="15" max="16384" width="9.140625" style="127"/>
  </cols>
  <sheetData>
    <row r="1" spans="1:14" ht="13.5" thickBot="1" x14ac:dyDescent="0.25">
      <c r="A1" s="170"/>
      <c r="B1" s="211"/>
      <c r="C1" s="210"/>
      <c r="D1" s="209"/>
      <c r="E1" s="208"/>
      <c r="F1" s="208"/>
      <c r="G1" s="208"/>
      <c r="H1" s="208"/>
      <c r="I1" s="208"/>
      <c r="J1" s="208"/>
      <c r="K1" s="207"/>
      <c r="L1" s="207"/>
      <c r="M1" s="207"/>
      <c r="N1" s="207"/>
    </row>
    <row r="2" spans="1:14" ht="37.5" customHeight="1" thickBot="1" x14ac:dyDescent="0.25">
      <c r="A2" s="175"/>
      <c r="B2" s="206" t="s">
        <v>292</v>
      </c>
      <c r="C2" s="206"/>
      <c r="D2" s="205"/>
      <c r="E2" s="204" t="s">
        <v>291</v>
      </c>
      <c r="F2" s="203"/>
      <c r="G2" s="203"/>
      <c r="H2" s="203"/>
      <c r="I2" s="203"/>
      <c r="J2" s="202"/>
      <c r="K2" s="201"/>
      <c r="L2" s="201"/>
      <c r="M2" s="201"/>
      <c r="N2" s="201"/>
    </row>
    <row r="3" spans="1:14" x14ac:dyDescent="0.2">
      <c r="A3" s="175"/>
      <c r="B3" s="195" t="s">
        <v>290</v>
      </c>
      <c r="D3" s="200" t="s">
        <v>289</v>
      </c>
      <c r="E3" s="195"/>
      <c r="F3" s="195"/>
      <c r="G3" s="195"/>
      <c r="H3" s="195"/>
      <c r="I3" s="195"/>
      <c r="J3" s="130"/>
    </row>
    <row r="4" spans="1:14" x14ac:dyDescent="0.2">
      <c r="A4" s="175"/>
      <c r="B4" s="195" t="s">
        <v>288</v>
      </c>
      <c r="D4" s="200" t="s">
        <v>287</v>
      </c>
      <c r="E4" s="195"/>
      <c r="F4" s="195"/>
      <c r="G4" s="195"/>
      <c r="H4" s="195"/>
      <c r="I4" s="195"/>
      <c r="J4" s="130"/>
    </row>
    <row r="5" spans="1:14" x14ac:dyDescent="0.2">
      <c r="A5" s="175"/>
      <c r="B5" s="195" t="s">
        <v>286</v>
      </c>
      <c r="D5" s="200" t="s">
        <v>80</v>
      </c>
      <c r="E5" s="195"/>
      <c r="F5" s="195"/>
      <c r="G5" s="195"/>
      <c r="H5" s="195"/>
      <c r="I5" s="195"/>
      <c r="J5" s="130"/>
    </row>
    <row r="6" spans="1:14" x14ac:dyDescent="0.2">
      <c r="A6" s="175"/>
      <c r="B6" s="195" t="s">
        <v>285</v>
      </c>
      <c r="D6" s="200" t="s">
        <v>284</v>
      </c>
      <c r="E6" s="195"/>
      <c r="F6" s="195"/>
      <c r="G6" s="195"/>
      <c r="H6" s="195"/>
      <c r="I6" s="195"/>
      <c r="J6" s="130"/>
    </row>
    <row r="7" spans="1:14" x14ac:dyDescent="0.2">
      <c r="A7" s="175"/>
      <c r="B7" s="195" t="s">
        <v>283</v>
      </c>
      <c r="D7" s="199" t="s">
        <v>282</v>
      </c>
      <c r="J7" s="130"/>
    </row>
    <row r="8" spans="1:14" x14ac:dyDescent="0.2">
      <c r="A8" s="175"/>
      <c r="B8" s="198"/>
      <c r="C8" s="197"/>
      <c r="D8" s="196"/>
      <c r="E8" s="130"/>
      <c r="F8" s="130"/>
      <c r="G8" s="130"/>
      <c r="H8" s="130"/>
      <c r="I8" s="130"/>
      <c r="J8" s="195"/>
    </row>
    <row r="9" spans="1:14" ht="15.75" customHeight="1" x14ac:dyDescent="0.2">
      <c r="A9" s="175"/>
      <c r="B9" s="190" t="s">
        <v>281</v>
      </c>
      <c r="C9" s="194" t="s">
        <v>280</v>
      </c>
      <c r="D9" s="194" t="s">
        <v>279</v>
      </c>
      <c r="E9" s="190"/>
      <c r="F9" s="190"/>
      <c r="G9" s="190"/>
      <c r="H9" s="190"/>
      <c r="I9" s="190"/>
      <c r="J9" s="130"/>
    </row>
    <row r="10" spans="1:14" ht="15.75" customHeight="1" x14ac:dyDescent="0.2">
      <c r="A10" s="175"/>
      <c r="B10" s="130" t="s">
        <v>278</v>
      </c>
      <c r="C10" s="193">
        <f ca="1">TODAY()</f>
        <v>44903</v>
      </c>
      <c r="D10" s="192">
        <f ca="1">NOW()</f>
        <v>44903.574785879631</v>
      </c>
      <c r="E10" s="190"/>
      <c r="F10" s="190"/>
      <c r="G10" s="190"/>
      <c r="H10" s="190"/>
      <c r="I10" s="190"/>
      <c r="J10" s="130"/>
    </row>
    <row r="11" spans="1:14" ht="15.75" customHeight="1" x14ac:dyDescent="0.2">
      <c r="A11" s="175"/>
      <c r="B11" s="190"/>
      <c r="C11" s="191"/>
      <c r="D11" s="191"/>
      <c r="E11" s="190"/>
      <c r="F11" s="190"/>
      <c r="G11" s="190"/>
      <c r="H11" s="190"/>
      <c r="I11" s="190"/>
      <c r="J11" s="130"/>
    </row>
    <row r="12" spans="1:14" ht="15.75" customHeight="1" x14ac:dyDescent="0.2">
      <c r="A12" s="175"/>
      <c r="B12" s="130"/>
      <c r="C12" s="189"/>
      <c r="D12" s="189"/>
      <c r="E12" s="130"/>
      <c r="F12" s="130"/>
      <c r="G12" s="130"/>
      <c r="H12" s="130"/>
      <c r="I12" s="130"/>
      <c r="J12" s="130"/>
    </row>
    <row r="13" spans="1:14" s="183" customFormat="1" ht="41.25" customHeight="1" x14ac:dyDescent="0.25">
      <c r="A13" s="188"/>
      <c r="B13" s="187" t="s">
        <v>277</v>
      </c>
      <c r="C13" s="185" t="s">
        <v>276</v>
      </c>
      <c r="D13" s="185" t="s">
        <v>275</v>
      </c>
      <c r="E13" s="185" t="s">
        <v>274</v>
      </c>
      <c r="F13" s="185" t="s">
        <v>273</v>
      </c>
      <c r="G13" s="185" t="s">
        <v>272</v>
      </c>
      <c r="H13" s="186" t="s">
        <v>271</v>
      </c>
      <c r="I13" s="185" t="s">
        <v>270</v>
      </c>
      <c r="J13" s="185" t="s">
        <v>269</v>
      </c>
      <c r="K13" s="185" t="s">
        <v>268</v>
      </c>
      <c r="L13" s="185" t="s">
        <v>267</v>
      </c>
      <c r="M13" s="184" t="s">
        <v>266</v>
      </c>
      <c r="N13" s="184" t="s">
        <v>265</v>
      </c>
    </row>
    <row r="14" spans="1:14" ht="76.5" x14ac:dyDescent="0.25">
      <c r="A14" s="175"/>
      <c r="B14" s="174">
        <f>ROW(B14) - ROW($B$13)</f>
        <v>1</v>
      </c>
      <c r="C14" s="173" t="s">
        <v>264</v>
      </c>
      <c r="D14" s="172" t="s">
        <v>263</v>
      </c>
      <c r="E14" s="173" t="s">
        <v>198</v>
      </c>
      <c r="F14" s="173" t="s">
        <v>262</v>
      </c>
      <c r="G14" s="173">
        <v>1210</v>
      </c>
      <c r="H14" s="173" t="s">
        <v>261</v>
      </c>
      <c r="I14" s="173" t="s">
        <v>260</v>
      </c>
      <c r="J14" s="172" t="s">
        <v>101</v>
      </c>
      <c r="K14" s="171" t="s">
        <v>259</v>
      </c>
      <c r="L14" s="171">
        <f>(M14*7)</f>
        <v>28</v>
      </c>
      <c r="M14" s="171">
        <v>4</v>
      </c>
      <c r="N14" s="171" t="s">
        <v>161</v>
      </c>
    </row>
    <row r="15" spans="1:14" ht="25.5" x14ac:dyDescent="0.25">
      <c r="A15" s="175"/>
      <c r="B15" s="174">
        <f>ROW(B15) - ROW($B$13)</f>
        <v>2</v>
      </c>
      <c r="C15" s="178" t="s">
        <v>258</v>
      </c>
      <c r="D15" s="179" t="s">
        <v>257</v>
      </c>
      <c r="E15" s="178" t="s">
        <v>256</v>
      </c>
      <c r="F15" s="178" t="s">
        <v>255</v>
      </c>
      <c r="G15" s="178"/>
      <c r="H15" s="178" t="s">
        <v>254</v>
      </c>
      <c r="I15" s="178" t="s">
        <v>253</v>
      </c>
      <c r="J15" s="177" t="s">
        <v>101</v>
      </c>
      <c r="K15" s="176" t="s">
        <v>252</v>
      </c>
      <c r="L15" s="171">
        <f>(M15*7)</f>
        <v>28</v>
      </c>
      <c r="M15" s="181">
        <v>4</v>
      </c>
      <c r="N15" s="181" t="s">
        <v>116</v>
      </c>
    </row>
    <row r="16" spans="1:14" ht="51" x14ac:dyDescent="0.25">
      <c r="A16" s="175"/>
      <c r="B16" s="174">
        <f>ROW(B16) - ROW($B$13)</f>
        <v>3</v>
      </c>
      <c r="C16" s="173" t="s">
        <v>251</v>
      </c>
      <c r="D16" s="172" t="s">
        <v>250</v>
      </c>
      <c r="E16" s="182" t="s">
        <v>249</v>
      </c>
      <c r="F16" s="173" t="s">
        <v>248</v>
      </c>
      <c r="G16" s="173"/>
      <c r="H16" s="173" t="s">
        <v>247</v>
      </c>
      <c r="I16" s="173" t="s">
        <v>246</v>
      </c>
      <c r="J16" s="172" t="s">
        <v>101</v>
      </c>
      <c r="K16" s="171" t="s">
        <v>245</v>
      </c>
      <c r="L16" s="171">
        <f>(M16*7)</f>
        <v>28</v>
      </c>
      <c r="M16" s="171">
        <v>4</v>
      </c>
      <c r="N16" s="171"/>
    </row>
    <row r="17" spans="1:14" x14ac:dyDescent="0.25">
      <c r="A17" s="175"/>
      <c r="B17" s="174">
        <f>ROW(B17) - ROW($B$13)</f>
        <v>4</v>
      </c>
      <c r="C17" s="178" t="s">
        <v>244</v>
      </c>
      <c r="D17" s="179" t="s">
        <v>243</v>
      </c>
      <c r="E17" s="178" t="s">
        <v>242</v>
      </c>
      <c r="F17" s="178" t="s">
        <v>241</v>
      </c>
      <c r="G17" s="178"/>
      <c r="H17" s="178" t="s">
        <v>240</v>
      </c>
      <c r="I17" s="178"/>
      <c r="J17" s="177" t="s">
        <v>101</v>
      </c>
      <c r="K17" s="176" t="s">
        <v>239</v>
      </c>
      <c r="L17" s="171">
        <f>(M17*7)</f>
        <v>28</v>
      </c>
      <c r="M17" s="181">
        <v>4</v>
      </c>
      <c r="N17" s="181" t="s">
        <v>116</v>
      </c>
    </row>
    <row r="18" spans="1:14" ht="38.25" x14ac:dyDescent="0.25">
      <c r="A18" s="175"/>
      <c r="B18" s="174">
        <f>ROW(B18) - ROW($B$13)</f>
        <v>5</v>
      </c>
      <c r="C18" s="173" t="s">
        <v>238</v>
      </c>
      <c r="D18" s="172" t="s">
        <v>237</v>
      </c>
      <c r="E18" s="173" t="s">
        <v>192</v>
      </c>
      <c r="F18" s="173" t="s">
        <v>236</v>
      </c>
      <c r="G18" s="173" t="s">
        <v>218</v>
      </c>
      <c r="H18" s="173" t="s">
        <v>235</v>
      </c>
      <c r="I18" s="173" t="s">
        <v>0</v>
      </c>
      <c r="J18" s="172" t="s">
        <v>101</v>
      </c>
      <c r="K18" s="171" t="s">
        <v>234</v>
      </c>
      <c r="L18" s="171">
        <f>(M18*7)</f>
        <v>21</v>
      </c>
      <c r="M18" s="180">
        <v>3</v>
      </c>
      <c r="N18" s="180" t="s">
        <v>116</v>
      </c>
    </row>
    <row r="19" spans="1:14" ht="25.5" x14ac:dyDescent="0.25">
      <c r="A19" s="175"/>
      <c r="B19" s="174">
        <f>ROW(B19) - ROW($B$13)</f>
        <v>6</v>
      </c>
      <c r="C19" s="178" t="s">
        <v>233</v>
      </c>
      <c r="D19" s="179" t="s">
        <v>230</v>
      </c>
      <c r="E19" s="178" t="s">
        <v>232</v>
      </c>
      <c r="F19" s="178" t="s">
        <v>231</v>
      </c>
      <c r="G19" s="178"/>
      <c r="H19" s="178" t="s">
        <v>230</v>
      </c>
      <c r="I19" s="178" t="s">
        <v>9</v>
      </c>
      <c r="J19" s="177" t="s">
        <v>101</v>
      </c>
      <c r="K19" s="176" t="s">
        <v>229</v>
      </c>
      <c r="L19" s="171">
        <f>(M19*7)</f>
        <v>14</v>
      </c>
      <c r="M19" s="181">
        <v>2</v>
      </c>
      <c r="N19" s="181" t="s">
        <v>228</v>
      </c>
    </row>
    <row r="20" spans="1:14" ht="89.25" x14ac:dyDescent="0.25">
      <c r="A20" s="175"/>
      <c r="B20" s="174">
        <f>ROW(B20) - ROW($B$13)</f>
        <v>7</v>
      </c>
      <c r="C20" s="173" t="s">
        <v>227</v>
      </c>
      <c r="D20" s="172" t="s">
        <v>226</v>
      </c>
      <c r="E20" s="173" t="s">
        <v>192</v>
      </c>
      <c r="F20" s="173" t="s">
        <v>225</v>
      </c>
      <c r="G20" s="173" t="s">
        <v>218</v>
      </c>
      <c r="H20" s="173" t="s">
        <v>224</v>
      </c>
      <c r="I20" s="173" t="s">
        <v>223</v>
      </c>
      <c r="J20" s="172" t="s">
        <v>101</v>
      </c>
      <c r="K20" s="171" t="s">
        <v>222</v>
      </c>
      <c r="L20" s="171">
        <f>(M20*7)</f>
        <v>7</v>
      </c>
      <c r="M20" s="180">
        <v>1</v>
      </c>
      <c r="N20" s="180" t="s">
        <v>116</v>
      </c>
    </row>
    <row r="21" spans="1:14" ht="51" x14ac:dyDescent="0.25">
      <c r="A21" s="175"/>
      <c r="B21" s="174">
        <f>ROW(B21) - ROW($B$13)</f>
        <v>8</v>
      </c>
      <c r="C21" s="178" t="s">
        <v>221</v>
      </c>
      <c r="D21" s="179" t="s">
        <v>220</v>
      </c>
      <c r="E21" s="178" t="s">
        <v>192</v>
      </c>
      <c r="F21" s="178" t="s">
        <v>219</v>
      </c>
      <c r="G21" s="178" t="s">
        <v>218</v>
      </c>
      <c r="H21" s="178" t="s">
        <v>217</v>
      </c>
      <c r="I21" s="178" t="s">
        <v>216</v>
      </c>
      <c r="J21" s="177" t="s">
        <v>101</v>
      </c>
      <c r="K21" s="176" t="s">
        <v>215</v>
      </c>
      <c r="L21" s="171">
        <f>(M21*7)</f>
        <v>7</v>
      </c>
      <c r="M21" s="181">
        <v>1</v>
      </c>
      <c r="N21" s="181" t="s">
        <v>116</v>
      </c>
    </row>
    <row r="22" spans="1:14" ht="25.5" x14ac:dyDescent="0.25">
      <c r="A22" s="175"/>
      <c r="B22" s="174">
        <f>ROW(B22) - ROW($B$13)</f>
        <v>9</v>
      </c>
      <c r="C22" s="173" t="s">
        <v>214</v>
      </c>
      <c r="D22" s="172" t="s">
        <v>213</v>
      </c>
      <c r="E22" s="173" t="s">
        <v>212</v>
      </c>
      <c r="F22" s="173">
        <v>731375003</v>
      </c>
      <c r="G22" s="173"/>
      <c r="H22" s="173" t="s">
        <v>211</v>
      </c>
      <c r="I22" s="173" t="s">
        <v>210</v>
      </c>
      <c r="J22" s="172" t="s">
        <v>101</v>
      </c>
      <c r="K22" s="171" t="s">
        <v>209</v>
      </c>
      <c r="L22" s="171">
        <f>(M22*7)</f>
        <v>28</v>
      </c>
      <c r="M22" s="180">
        <v>4</v>
      </c>
      <c r="N22" s="180" t="s">
        <v>208</v>
      </c>
    </row>
    <row r="23" spans="1:14" ht="25.5" x14ac:dyDescent="0.25">
      <c r="A23" s="175"/>
      <c r="B23" s="174">
        <f>ROW(B23) - ROW($B$13)</f>
        <v>10</v>
      </c>
      <c r="C23" s="178" t="s">
        <v>207</v>
      </c>
      <c r="D23" s="179" t="s">
        <v>206</v>
      </c>
      <c r="E23" s="178" t="s">
        <v>192</v>
      </c>
      <c r="F23" s="178" t="s">
        <v>205</v>
      </c>
      <c r="G23" s="178" t="s">
        <v>204</v>
      </c>
      <c r="H23" s="178" t="s">
        <v>203</v>
      </c>
      <c r="I23" s="178" t="s">
        <v>202</v>
      </c>
      <c r="J23" s="177" t="s">
        <v>101</v>
      </c>
      <c r="K23" s="176" t="s">
        <v>201</v>
      </c>
      <c r="L23" s="171">
        <f>(M23*7)</f>
        <v>14</v>
      </c>
      <c r="M23" s="181">
        <v>2</v>
      </c>
      <c r="N23" s="181" t="s">
        <v>128</v>
      </c>
    </row>
    <row r="24" spans="1:14" ht="63.75" x14ac:dyDescent="0.25">
      <c r="A24" s="175"/>
      <c r="B24" s="174">
        <f>ROW(B24) - ROW($B$13)</f>
        <v>11</v>
      </c>
      <c r="C24" s="173" t="s">
        <v>200</v>
      </c>
      <c r="D24" s="172" t="s">
        <v>199</v>
      </c>
      <c r="E24" s="173" t="s">
        <v>198</v>
      </c>
      <c r="F24" s="173" t="s">
        <v>197</v>
      </c>
      <c r="G24" s="173"/>
      <c r="H24" s="173" t="s">
        <v>196</v>
      </c>
      <c r="I24" s="173" t="s">
        <v>195</v>
      </c>
      <c r="J24" s="172" t="s">
        <v>101</v>
      </c>
      <c r="K24" s="171" t="s">
        <v>194</v>
      </c>
      <c r="L24" s="171">
        <f>(M24*7)</f>
        <v>14</v>
      </c>
      <c r="M24" s="180">
        <v>2</v>
      </c>
      <c r="N24" s="180" t="s">
        <v>128</v>
      </c>
    </row>
    <row r="25" spans="1:14" ht="25.5" x14ac:dyDescent="0.25">
      <c r="A25" s="175"/>
      <c r="B25" s="174">
        <f>ROW(B25) - ROW($B$13)</f>
        <v>12</v>
      </c>
      <c r="C25" s="173" t="s">
        <v>193</v>
      </c>
      <c r="D25" s="172">
        <v>665</v>
      </c>
      <c r="E25" s="173" t="s">
        <v>192</v>
      </c>
      <c r="F25" s="173" t="s">
        <v>191</v>
      </c>
      <c r="G25" s="173">
        <v>805</v>
      </c>
      <c r="H25" s="173" t="s">
        <v>156</v>
      </c>
      <c r="I25" s="173" t="s">
        <v>190</v>
      </c>
      <c r="J25" s="172" t="s">
        <v>101</v>
      </c>
      <c r="K25" s="171" t="s">
        <v>189</v>
      </c>
      <c r="L25" s="171">
        <f>(M25*7)</f>
        <v>28</v>
      </c>
      <c r="M25" s="171">
        <v>4</v>
      </c>
      <c r="N25" s="171" t="s">
        <v>161</v>
      </c>
    </row>
    <row r="26" spans="1:14" ht="25.5" x14ac:dyDescent="0.25">
      <c r="A26" s="175"/>
      <c r="B26" s="174">
        <f>ROW(B26) - ROW($B$13)</f>
        <v>13</v>
      </c>
      <c r="C26" s="178" t="s">
        <v>188</v>
      </c>
      <c r="D26" s="179" t="s">
        <v>187</v>
      </c>
      <c r="E26" s="178" t="s">
        <v>186</v>
      </c>
      <c r="F26" s="178" t="s">
        <v>185</v>
      </c>
      <c r="G26" s="178">
        <v>1206</v>
      </c>
      <c r="H26" s="178" t="s">
        <v>164</v>
      </c>
      <c r="I26" s="178" t="s">
        <v>184</v>
      </c>
      <c r="J26" s="177" t="s">
        <v>101</v>
      </c>
      <c r="K26" s="176" t="s">
        <v>183</v>
      </c>
      <c r="L26" s="171">
        <f>(M26*7)</f>
        <v>35</v>
      </c>
      <c r="M26" s="176">
        <v>5</v>
      </c>
      <c r="N26" s="176" t="s">
        <v>161</v>
      </c>
    </row>
    <row r="27" spans="1:14" ht="63.75" x14ac:dyDescent="0.25">
      <c r="A27" s="175"/>
      <c r="B27" s="174">
        <f>ROW(B27) - ROW($B$13)</f>
        <v>14</v>
      </c>
      <c r="C27" s="173" t="s">
        <v>182</v>
      </c>
      <c r="D27" s="172" t="s">
        <v>181</v>
      </c>
      <c r="E27" s="173" t="s">
        <v>166</v>
      </c>
      <c r="F27" s="173" t="s">
        <v>180</v>
      </c>
      <c r="G27" s="173">
        <v>1206</v>
      </c>
      <c r="H27" s="173" t="s">
        <v>164</v>
      </c>
      <c r="I27" s="173" t="s">
        <v>179</v>
      </c>
      <c r="J27" s="172" t="s">
        <v>101</v>
      </c>
      <c r="K27" s="171" t="s">
        <v>178</v>
      </c>
      <c r="L27" s="171">
        <f>(M27*7)</f>
        <v>28</v>
      </c>
      <c r="M27" s="171">
        <v>4</v>
      </c>
      <c r="N27" s="171"/>
    </row>
    <row r="28" spans="1:14" ht="76.5" x14ac:dyDescent="0.25">
      <c r="A28" s="175"/>
      <c r="B28" s="174">
        <f>ROW(B28) - ROW($B$13)</f>
        <v>15</v>
      </c>
      <c r="C28" s="178" t="s">
        <v>177</v>
      </c>
      <c r="D28" s="179" t="s">
        <v>176</v>
      </c>
      <c r="E28" s="178" t="s">
        <v>158</v>
      </c>
      <c r="F28" s="178" t="s">
        <v>175</v>
      </c>
      <c r="G28" s="178">
        <v>1206</v>
      </c>
      <c r="H28" s="178" t="s">
        <v>164</v>
      </c>
      <c r="I28" s="178" t="s">
        <v>174</v>
      </c>
      <c r="J28" s="177" t="s">
        <v>101</v>
      </c>
      <c r="K28" s="176" t="s">
        <v>173</v>
      </c>
      <c r="L28" s="171">
        <f>(M28*7)</f>
        <v>63</v>
      </c>
      <c r="M28" s="176">
        <v>9</v>
      </c>
      <c r="N28" s="176"/>
    </row>
    <row r="29" spans="1:14" ht="89.25" x14ac:dyDescent="0.25">
      <c r="A29" s="175"/>
      <c r="B29" s="174">
        <f>ROW(B29) - ROW($B$13)</f>
        <v>16</v>
      </c>
      <c r="C29" s="173" t="s">
        <v>172</v>
      </c>
      <c r="D29" s="172" t="s">
        <v>171</v>
      </c>
      <c r="E29" s="173" t="s">
        <v>158</v>
      </c>
      <c r="F29" s="173" t="s">
        <v>170</v>
      </c>
      <c r="G29" s="173">
        <v>1206</v>
      </c>
      <c r="H29" s="173" t="s">
        <v>164</v>
      </c>
      <c r="I29" s="173" t="s">
        <v>169</v>
      </c>
      <c r="J29" s="172" t="s">
        <v>101</v>
      </c>
      <c r="K29" s="171" t="s">
        <v>168</v>
      </c>
      <c r="L29" s="171">
        <f>(M29*7)</f>
        <v>14</v>
      </c>
      <c r="M29" s="171">
        <v>2</v>
      </c>
      <c r="N29" s="171"/>
    </row>
    <row r="30" spans="1:14" ht="63.75" x14ac:dyDescent="0.25">
      <c r="A30" s="175"/>
      <c r="B30" s="174">
        <f>ROW(B30) - ROW($B$13)</f>
        <v>17</v>
      </c>
      <c r="C30" s="178" t="s">
        <v>167</v>
      </c>
      <c r="D30" s="179">
        <v>330</v>
      </c>
      <c r="E30" s="178" t="s">
        <v>166</v>
      </c>
      <c r="F30" s="178" t="s">
        <v>165</v>
      </c>
      <c r="G30" s="178">
        <v>1206</v>
      </c>
      <c r="H30" s="178" t="s">
        <v>164</v>
      </c>
      <c r="I30" s="178" t="s">
        <v>163</v>
      </c>
      <c r="J30" s="177" t="s">
        <v>101</v>
      </c>
      <c r="K30" s="176" t="s">
        <v>162</v>
      </c>
      <c r="L30" s="171">
        <f>(M30*7)</f>
        <v>14</v>
      </c>
      <c r="M30" s="176">
        <v>2</v>
      </c>
      <c r="N30" s="176" t="s">
        <v>161</v>
      </c>
    </row>
    <row r="31" spans="1:14" ht="89.25" x14ac:dyDescent="0.25">
      <c r="A31" s="175"/>
      <c r="B31" s="174">
        <f>ROW(B31) - ROW($B$13)</f>
        <v>18</v>
      </c>
      <c r="C31" s="173" t="s">
        <v>160</v>
      </c>
      <c r="D31" s="172" t="s">
        <v>159</v>
      </c>
      <c r="E31" s="173" t="s">
        <v>158</v>
      </c>
      <c r="F31" s="173" t="s">
        <v>157</v>
      </c>
      <c r="G31" s="173">
        <v>805</v>
      </c>
      <c r="H31" s="173" t="s">
        <v>156</v>
      </c>
      <c r="I31" s="173" t="s">
        <v>155</v>
      </c>
      <c r="J31" s="172" t="s">
        <v>101</v>
      </c>
      <c r="K31" s="171" t="s">
        <v>154</v>
      </c>
      <c r="L31" s="171">
        <f>(M31*7)</f>
        <v>28</v>
      </c>
      <c r="M31" s="171">
        <v>4</v>
      </c>
      <c r="N31" s="171"/>
    </row>
    <row r="32" spans="1:14" ht="63.75" x14ac:dyDescent="0.25">
      <c r="A32" s="175"/>
      <c r="B32" s="174">
        <f>ROW(B32) - ROW($B$13)</f>
        <v>19</v>
      </c>
      <c r="C32" s="178" t="s">
        <v>153</v>
      </c>
      <c r="D32" s="179" t="s">
        <v>152</v>
      </c>
      <c r="E32" s="178" t="s">
        <v>151</v>
      </c>
      <c r="F32" s="178" t="s">
        <v>150</v>
      </c>
      <c r="G32" s="178"/>
      <c r="H32" s="178" t="s">
        <v>149</v>
      </c>
      <c r="I32" s="178" t="s">
        <v>148</v>
      </c>
      <c r="J32" s="177" t="s">
        <v>101</v>
      </c>
      <c r="K32" s="176" t="s">
        <v>147</v>
      </c>
      <c r="L32" s="171">
        <f>(M32*7)</f>
        <v>28</v>
      </c>
      <c r="M32" s="176">
        <v>4</v>
      </c>
      <c r="N32" s="176"/>
    </row>
    <row r="33" spans="1:14" ht="63.75" x14ac:dyDescent="0.25">
      <c r="A33" s="175"/>
      <c r="B33" s="174">
        <f>ROW(B33) - ROW($B$13)</f>
        <v>20</v>
      </c>
      <c r="C33" s="173" t="s">
        <v>146</v>
      </c>
      <c r="D33" s="172" t="s">
        <v>145</v>
      </c>
      <c r="E33" s="173" t="s">
        <v>144</v>
      </c>
      <c r="F33" s="173" t="s">
        <v>143</v>
      </c>
      <c r="G33" s="173"/>
      <c r="H33" s="173" t="s">
        <v>142</v>
      </c>
      <c r="I33" s="173" t="s">
        <v>141</v>
      </c>
      <c r="J33" s="172" t="s">
        <v>101</v>
      </c>
      <c r="K33" s="171" t="s">
        <v>140</v>
      </c>
      <c r="L33" s="171">
        <f>(M33*7)</f>
        <v>35</v>
      </c>
      <c r="M33" s="180">
        <v>5</v>
      </c>
      <c r="N33" s="180" t="s">
        <v>139</v>
      </c>
    </row>
    <row r="34" spans="1:14" ht="76.5" x14ac:dyDescent="0.25">
      <c r="A34" s="175"/>
      <c r="B34" s="174">
        <f>ROW(B34) - ROW($B$13)</f>
        <v>21</v>
      </c>
      <c r="C34" s="178" t="s">
        <v>138</v>
      </c>
      <c r="D34" s="179" t="s">
        <v>137</v>
      </c>
      <c r="E34" s="178" t="s">
        <v>120</v>
      </c>
      <c r="F34" s="178">
        <v>5117</v>
      </c>
      <c r="G34" s="178"/>
      <c r="H34" s="178" t="s">
        <v>136</v>
      </c>
      <c r="I34" s="178" t="s">
        <v>135</v>
      </c>
      <c r="J34" s="177" t="s">
        <v>101</v>
      </c>
      <c r="K34" s="176" t="s">
        <v>134</v>
      </c>
      <c r="L34" s="171">
        <f>(M34*7)</f>
        <v>14</v>
      </c>
      <c r="M34" s="181">
        <v>2</v>
      </c>
      <c r="N34" s="181" t="s">
        <v>128</v>
      </c>
    </row>
    <row r="35" spans="1:14" ht="76.5" x14ac:dyDescent="0.25">
      <c r="A35" s="175"/>
      <c r="B35" s="174">
        <f>ROW(B35) - ROW($B$13)</f>
        <v>22</v>
      </c>
      <c r="C35" s="173" t="s">
        <v>133</v>
      </c>
      <c r="D35" s="172" t="s">
        <v>132</v>
      </c>
      <c r="E35" s="173" t="s">
        <v>120</v>
      </c>
      <c r="F35" s="173">
        <v>5115</v>
      </c>
      <c r="G35" s="173"/>
      <c r="H35" s="173" t="s">
        <v>131</v>
      </c>
      <c r="I35" s="173" t="s">
        <v>130</v>
      </c>
      <c r="J35" s="172" t="s">
        <v>101</v>
      </c>
      <c r="K35" s="171" t="s">
        <v>129</v>
      </c>
      <c r="L35" s="171">
        <f>(M35*7)</f>
        <v>28</v>
      </c>
      <c r="M35" s="180">
        <v>4</v>
      </c>
      <c r="N35" s="180" t="s">
        <v>128</v>
      </c>
    </row>
    <row r="36" spans="1:14" ht="76.5" x14ac:dyDescent="0.25">
      <c r="A36" s="175"/>
      <c r="B36" s="174">
        <f>ROW(B36) - ROW($B$13)</f>
        <v>23</v>
      </c>
      <c r="C36" s="178" t="s">
        <v>127</v>
      </c>
      <c r="D36" s="179" t="s">
        <v>121</v>
      </c>
      <c r="E36" s="178" t="s">
        <v>120</v>
      </c>
      <c r="F36" s="178">
        <v>5011</v>
      </c>
      <c r="G36" s="178"/>
      <c r="H36" s="178" t="s">
        <v>126</v>
      </c>
      <c r="I36" s="178" t="s">
        <v>125</v>
      </c>
      <c r="J36" s="177" t="s">
        <v>101</v>
      </c>
      <c r="K36" s="176" t="s">
        <v>124</v>
      </c>
      <c r="L36" s="171">
        <f>(M36*7)</f>
        <v>7</v>
      </c>
      <c r="M36" s="181">
        <v>1</v>
      </c>
      <c r="N36" s="181" t="s">
        <v>123</v>
      </c>
    </row>
    <row r="37" spans="1:14" ht="76.5" x14ac:dyDescent="0.25">
      <c r="A37" s="175"/>
      <c r="B37" s="174">
        <f>ROW(B37) - ROW($B$13)</f>
        <v>24</v>
      </c>
      <c r="C37" s="173" t="s">
        <v>122</v>
      </c>
      <c r="D37" s="172" t="s">
        <v>121</v>
      </c>
      <c r="E37" s="173" t="s">
        <v>120</v>
      </c>
      <c r="F37" s="173">
        <v>5001</v>
      </c>
      <c r="G37" s="173"/>
      <c r="H37" s="173" t="s">
        <v>119</v>
      </c>
      <c r="I37" s="173" t="s">
        <v>118</v>
      </c>
      <c r="J37" s="172" t="s">
        <v>101</v>
      </c>
      <c r="K37" s="171" t="s">
        <v>117</v>
      </c>
      <c r="L37" s="171">
        <f>(M37*7)</f>
        <v>7</v>
      </c>
      <c r="M37" s="180">
        <v>1</v>
      </c>
      <c r="N37" s="180" t="s">
        <v>116</v>
      </c>
    </row>
    <row r="38" spans="1:14" ht="38.25" x14ac:dyDescent="0.25">
      <c r="A38" s="175"/>
      <c r="B38" s="174">
        <f>ROW(B38) - ROW($B$13)</f>
        <v>25</v>
      </c>
      <c r="C38" s="178" t="s">
        <v>115</v>
      </c>
      <c r="D38" s="179" t="s">
        <v>114</v>
      </c>
      <c r="E38" s="178" t="s">
        <v>113</v>
      </c>
      <c r="F38" s="178" t="s">
        <v>112</v>
      </c>
      <c r="G38" s="178"/>
      <c r="H38" s="178" t="s">
        <v>111</v>
      </c>
      <c r="I38" s="178" t="s">
        <v>110</v>
      </c>
      <c r="J38" s="177" t="s">
        <v>101</v>
      </c>
      <c r="K38" s="176" t="s">
        <v>109</v>
      </c>
      <c r="L38" s="171">
        <f>(M38*7)</f>
        <v>28</v>
      </c>
      <c r="M38" s="176">
        <v>4</v>
      </c>
      <c r="N38" s="176"/>
    </row>
    <row r="39" spans="1:14" ht="25.5" x14ac:dyDescent="0.25">
      <c r="A39" s="175"/>
      <c r="B39" s="174">
        <f>ROW(B39) - ROW($B$13)</f>
        <v>26</v>
      </c>
      <c r="C39" s="173" t="s">
        <v>108</v>
      </c>
      <c r="D39" s="172" t="s">
        <v>107</v>
      </c>
      <c r="E39" s="173" t="s">
        <v>106</v>
      </c>
      <c r="F39" s="173" t="s">
        <v>105</v>
      </c>
      <c r="G39" s="173" t="s">
        <v>104</v>
      </c>
      <c r="H39" s="173" t="s">
        <v>103</v>
      </c>
      <c r="I39" s="173" t="s">
        <v>102</v>
      </c>
      <c r="J39" s="172" t="s">
        <v>101</v>
      </c>
      <c r="K39" s="171" t="s">
        <v>100</v>
      </c>
      <c r="L39" s="171">
        <f>(M39*7)</f>
        <v>14</v>
      </c>
      <c r="M39" s="171">
        <v>2</v>
      </c>
      <c r="N39" s="171"/>
    </row>
    <row r="40" spans="1:14" x14ac:dyDescent="0.25">
      <c r="A40" s="170"/>
      <c r="B40" s="169"/>
      <c r="C40" s="168"/>
      <c r="D40" s="167"/>
      <c r="E40" s="166"/>
      <c r="F40" s="164"/>
      <c r="G40" s="165"/>
      <c r="H40" s="164"/>
      <c r="I40" s="164"/>
      <c r="J40" s="164"/>
      <c r="K40" s="163"/>
      <c r="L40" s="163"/>
      <c r="M40" s="163"/>
      <c r="N40" s="162">
        <f>SUM(N14:N39)</f>
        <v>0</v>
      </c>
    </row>
    <row r="41" spans="1:14" s="130" customFormat="1" ht="23.25" x14ac:dyDescent="0.2">
      <c r="A41" s="150"/>
      <c r="B41" s="161" t="s">
        <v>99</v>
      </c>
      <c r="C41" s="160"/>
      <c r="D41" s="158"/>
      <c r="E41" s="159"/>
      <c r="F41" s="158"/>
      <c r="G41" s="157" t="s">
        <v>72</v>
      </c>
      <c r="H41" s="156"/>
      <c r="I41" s="155"/>
      <c r="J41" s="154"/>
      <c r="K41" s="153"/>
      <c r="L41" s="153"/>
      <c r="M41" s="153"/>
      <c r="N41" s="153"/>
    </row>
    <row r="42" spans="1:14" s="130" customFormat="1" ht="23.25" x14ac:dyDescent="0.2">
      <c r="A42" s="150"/>
      <c r="B42" s="149"/>
      <c r="C42" s="127"/>
      <c r="D42" s="129"/>
      <c r="E42" s="148"/>
      <c r="F42" s="127"/>
      <c r="G42" s="152"/>
      <c r="H42" s="127"/>
      <c r="I42" s="127"/>
      <c r="J42" s="151" t="s">
        <v>98</v>
      </c>
      <c r="K42" s="144"/>
      <c r="L42" s="144"/>
      <c r="M42" s="144"/>
      <c r="N42" s="144"/>
    </row>
    <row r="43" spans="1:14" s="130" customFormat="1" ht="23.25" x14ac:dyDescent="0.2">
      <c r="A43" s="150"/>
      <c r="B43" s="149"/>
      <c r="C43" s="127"/>
      <c r="D43" s="129"/>
      <c r="E43" s="148"/>
      <c r="F43" s="127"/>
      <c r="G43" s="147"/>
      <c r="H43" s="146" t="s">
        <v>97</v>
      </c>
      <c r="I43" s="145"/>
      <c r="J43" s="144"/>
      <c r="K43" s="143"/>
      <c r="L43" s="143"/>
      <c r="M43" s="143"/>
      <c r="N43" s="143"/>
    </row>
    <row r="44" spans="1:14" s="130" customFormat="1" ht="23.25" customHeight="1" thickBot="1" x14ac:dyDescent="0.25">
      <c r="A44" s="142"/>
      <c r="B44" s="141"/>
      <c r="C44" s="138"/>
      <c r="D44" s="140"/>
      <c r="E44" s="139"/>
      <c r="F44" s="138"/>
      <c r="G44" s="137"/>
      <c r="H44" s="136" t="s">
        <v>96</v>
      </c>
      <c r="I44" s="135"/>
      <c r="J44" s="134"/>
      <c r="K44" s="133"/>
      <c r="L44" s="133"/>
      <c r="M44" s="133"/>
      <c r="N44" s="133"/>
    </row>
    <row r="45" spans="1:14" s="130" customFormat="1" x14ac:dyDescent="0.2">
      <c r="B45" s="131"/>
      <c r="C45" s="127"/>
      <c r="D45" s="129"/>
      <c r="E45" s="127"/>
      <c r="F45" s="127"/>
      <c r="G45" s="132"/>
      <c r="H45" s="132"/>
      <c r="I45" s="132"/>
      <c r="J45" s="132"/>
      <c r="K45" s="127"/>
      <c r="L45" s="127"/>
      <c r="M45" s="127"/>
      <c r="N45" s="127"/>
    </row>
    <row r="46" spans="1:14" s="130" customFormat="1" ht="9.75" customHeight="1" x14ac:dyDescent="0.2">
      <c r="B46" s="131"/>
      <c r="C46" s="131"/>
      <c r="K46" s="128"/>
      <c r="L46" s="128"/>
      <c r="M46" s="128"/>
      <c r="N46" s="128"/>
    </row>
    <row r="47" spans="1:14" s="130" customFormat="1" ht="12.95" customHeight="1" x14ac:dyDescent="0.2">
      <c r="B47" s="131"/>
      <c r="C47" s="131"/>
      <c r="K47" s="128"/>
      <c r="L47" s="128"/>
      <c r="M47" s="128"/>
      <c r="N47" s="128"/>
    </row>
    <row r="48" spans="1:14" s="130" customFormat="1" ht="12.95" customHeight="1" x14ac:dyDescent="0.2">
      <c r="B48" s="131"/>
      <c r="C48" s="131"/>
      <c r="K48" s="128"/>
      <c r="L48" s="128"/>
      <c r="M48" s="128"/>
      <c r="N48" s="128"/>
    </row>
    <row r="49" spans="2:14" s="130" customFormat="1" ht="12.95" customHeight="1" x14ac:dyDescent="0.2">
      <c r="B49" s="131"/>
      <c r="C49" s="131"/>
      <c r="K49" s="128"/>
      <c r="L49" s="128"/>
      <c r="M49" s="128"/>
      <c r="N49" s="128"/>
    </row>
  </sheetData>
  <mergeCells count="1">
    <mergeCell ref="B2:D2"/>
  </mergeCells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E9C8-0BC3-4A4F-B241-25A72FD7463A}">
  <sheetPr>
    <pageSetUpPr fitToPage="1"/>
  </sheetPr>
  <dimension ref="A1:N48"/>
  <sheetViews>
    <sheetView showGridLines="0" zoomScale="85" zoomScaleNormal="85" workbookViewId="0">
      <selection activeCell="M29" sqref="M29"/>
    </sheetView>
  </sheetViews>
  <sheetFormatPr defaultRowHeight="12.75" x14ac:dyDescent="0.25"/>
  <cols>
    <col min="1" max="1" width="2.5703125" style="127" customWidth="1"/>
    <col min="2" max="2" width="12.85546875" style="127" customWidth="1"/>
    <col min="3" max="3" width="20" style="127" bestFit="1" customWidth="1"/>
    <col min="4" max="4" width="26.5703125" style="129" bestFit="1" customWidth="1"/>
    <col min="5" max="5" width="22.7109375" style="127" customWidth="1"/>
    <col min="6" max="6" width="26.5703125" style="127" bestFit="1" customWidth="1"/>
    <col min="7" max="7" width="15.28515625" style="127" bestFit="1" customWidth="1"/>
    <col min="8" max="8" width="18.140625" style="127" bestFit="1" customWidth="1"/>
    <col min="9" max="9" width="20.42578125" style="127" bestFit="1" customWidth="1"/>
    <col min="10" max="10" width="19" style="127" bestFit="1" customWidth="1"/>
    <col min="11" max="11" width="31.42578125" style="128" bestFit="1" customWidth="1"/>
    <col min="12" max="12" width="20.28515625" style="128" bestFit="1" customWidth="1"/>
    <col min="13" max="14" width="31.42578125" style="128" customWidth="1"/>
    <col min="15" max="16384" width="9.140625" style="127"/>
  </cols>
  <sheetData>
    <row r="1" spans="1:14" ht="13.5" thickBot="1" x14ac:dyDescent="0.25">
      <c r="A1" s="170"/>
      <c r="B1" s="211"/>
      <c r="C1" s="210"/>
      <c r="D1" s="209"/>
      <c r="E1" s="208"/>
      <c r="F1" s="208"/>
      <c r="G1" s="208"/>
      <c r="H1" s="208"/>
      <c r="I1" s="208"/>
      <c r="J1" s="208"/>
      <c r="K1" s="207"/>
      <c r="L1" s="207"/>
      <c r="M1" s="207"/>
      <c r="N1" s="207"/>
    </row>
    <row r="2" spans="1:14" ht="37.5" customHeight="1" thickBot="1" x14ac:dyDescent="0.25">
      <c r="A2" s="175"/>
      <c r="B2" s="206" t="s">
        <v>292</v>
      </c>
      <c r="C2" s="206"/>
      <c r="D2" s="205"/>
      <c r="E2" s="204" t="s">
        <v>293</v>
      </c>
      <c r="F2" s="203"/>
      <c r="G2" s="203"/>
      <c r="H2" s="203"/>
      <c r="I2" s="203"/>
      <c r="J2" s="202"/>
      <c r="K2" s="201"/>
      <c r="L2" s="201"/>
      <c r="M2" s="201"/>
      <c r="N2" s="201"/>
    </row>
    <row r="3" spans="1:14" x14ac:dyDescent="0.2">
      <c r="A3" s="175"/>
      <c r="B3" s="195" t="s">
        <v>290</v>
      </c>
      <c r="D3" s="200" t="s">
        <v>294</v>
      </c>
      <c r="E3" s="195"/>
      <c r="F3" s="195"/>
      <c r="G3" s="195"/>
      <c r="H3" s="195"/>
      <c r="I3" s="195"/>
      <c r="J3" s="130"/>
    </row>
    <row r="4" spans="1:14" x14ac:dyDescent="0.2">
      <c r="A4" s="175"/>
      <c r="B4" s="195" t="s">
        <v>288</v>
      </c>
      <c r="D4" s="200" t="s">
        <v>287</v>
      </c>
      <c r="E4" s="195"/>
      <c r="F4" s="195"/>
      <c r="G4" s="195"/>
      <c r="H4" s="195"/>
      <c r="I4" s="195"/>
      <c r="J4" s="130"/>
    </row>
    <row r="5" spans="1:14" x14ac:dyDescent="0.2">
      <c r="A5" s="175"/>
      <c r="B5" s="195" t="s">
        <v>286</v>
      </c>
      <c r="D5" s="200" t="s">
        <v>82</v>
      </c>
      <c r="E5" s="195"/>
      <c r="F5" s="195"/>
      <c r="G5" s="195"/>
      <c r="H5" s="195"/>
      <c r="I5" s="195"/>
      <c r="J5" s="130"/>
    </row>
    <row r="6" spans="1:14" x14ac:dyDescent="0.2">
      <c r="A6" s="175"/>
      <c r="B6" s="195" t="s">
        <v>285</v>
      </c>
      <c r="D6" s="200" t="s">
        <v>284</v>
      </c>
      <c r="E6" s="195"/>
      <c r="F6" s="195"/>
      <c r="G6" s="195"/>
      <c r="H6" s="195"/>
      <c r="I6" s="195"/>
      <c r="J6" s="130"/>
    </row>
    <row r="7" spans="1:14" x14ac:dyDescent="0.2">
      <c r="A7" s="175"/>
      <c r="B7" s="195" t="s">
        <v>283</v>
      </c>
      <c r="D7" s="199" t="s">
        <v>282</v>
      </c>
      <c r="J7" s="130"/>
    </row>
    <row r="8" spans="1:14" x14ac:dyDescent="0.2">
      <c r="A8" s="175"/>
      <c r="B8" s="198"/>
      <c r="C8" s="197"/>
      <c r="D8" s="196"/>
      <c r="E8" s="130"/>
      <c r="F8" s="130"/>
      <c r="G8" s="130"/>
      <c r="H8" s="130"/>
      <c r="I8" s="130"/>
      <c r="J8" s="195"/>
    </row>
    <row r="9" spans="1:14" ht="15.75" customHeight="1" x14ac:dyDescent="0.2">
      <c r="A9" s="175"/>
      <c r="B9" s="190" t="s">
        <v>281</v>
      </c>
      <c r="C9" s="194" t="s">
        <v>295</v>
      </c>
      <c r="D9" s="194" t="s">
        <v>296</v>
      </c>
      <c r="E9" s="190"/>
      <c r="F9" s="190"/>
      <c r="G9" s="190"/>
      <c r="H9" s="190"/>
      <c r="I9" s="190"/>
      <c r="J9" s="130"/>
    </row>
    <row r="10" spans="1:14" ht="15.75" customHeight="1" x14ac:dyDescent="0.2">
      <c r="A10" s="175"/>
      <c r="B10" s="130" t="s">
        <v>278</v>
      </c>
      <c r="C10" s="193">
        <f ca="1">TODAY()</f>
        <v>44903</v>
      </c>
      <c r="D10" s="192">
        <f ca="1">NOW()</f>
        <v>44903.574785879631</v>
      </c>
      <c r="E10" s="190"/>
      <c r="F10" s="190"/>
      <c r="G10" s="190"/>
      <c r="H10" s="190"/>
      <c r="I10" s="190"/>
      <c r="J10" s="130"/>
    </row>
    <row r="11" spans="1:14" ht="15.75" customHeight="1" x14ac:dyDescent="0.2">
      <c r="A11" s="175"/>
      <c r="B11" s="190"/>
      <c r="C11" s="191"/>
      <c r="D11" s="191"/>
      <c r="E11" s="190"/>
      <c r="F11" s="190"/>
      <c r="G11" s="190"/>
      <c r="H11" s="190"/>
      <c r="I11" s="190"/>
      <c r="J11" s="130"/>
    </row>
    <row r="12" spans="1:14" ht="15.75" customHeight="1" x14ac:dyDescent="0.2">
      <c r="A12" s="175"/>
      <c r="B12" s="130"/>
      <c r="C12" s="189"/>
      <c r="D12" s="189"/>
      <c r="E12" s="130"/>
      <c r="F12" s="130"/>
      <c r="G12" s="130"/>
      <c r="H12" s="130"/>
      <c r="I12" s="130"/>
      <c r="J12" s="130"/>
    </row>
    <row r="13" spans="1:14" s="183" customFormat="1" ht="41.25" customHeight="1" x14ac:dyDescent="0.25">
      <c r="A13" s="188"/>
      <c r="B13" s="187" t="s">
        <v>277</v>
      </c>
      <c r="C13" s="185" t="s">
        <v>276</v>
      </c>
      <c r="D13" s="185" t="s">
        <v>275</v>
      </c>
      <c r="E13" s="185" t="s">
        <v>274</v>
      </c>
      <c r="F13" s="185" t="s">
        <v>273</v>
      </c>
      <c r="G13" s="185" t="s">
        <v>272</v>
      </c>
      <c r="H13" s="186" t="s">
        <v>271</v>
      </c>
      <c r="I13" s="185" t="s">
        <v>270</v>
      </c>
      <c r="J13" s="185" t="s">
        <v>269</v>
      </c>
      <c r="K13" s="185" t="s">
        <v>268</v>
      </c>
      <c r="L13" s="185" t="s">
        <v>267</v>
      </c>
      <c r="M13" s="184" t="s">
        <v>266</v>
      </c>
      <c r="N13" s="184" t="s">
        <v>265</v>
      </c>
    </row>
    <row r="14" spans="1:14" ht="76.5" x14ac:dyDescent="0.25">
      <c r="A14" s="175"/>
      <c r="B14" s="174">
        <f>ROW(B14) - ROW($B$13)</f>
        <v>1</v>
      </c>
      <c r="C14" s="173" t="s">
        <v>297</v>
      </c>
      <c r="D14" s="172" t="s">
        <v>263</v>
      </c>
      <c r="E14" s="173" t="s">
        <v>198</v>
      </c>
      <c r="F14" s="173" t="s">
        <v>262</v>
      </c>
      <c r="G14" s="173">
        <v>1210</v>
      </c>
      <c r="H14" s="173" t="s">
        <v>261</v>
      </c>
      <c r="I14" s="173" t="s">
        <v>260</v>
      </c>
      <c r="J14" s="172" t="s">
        <v>101</v>
      </c>
      <c r="K14" s="171" t="s">
        <v>259</v>
      </c>
      <c r="L14" s="171">
        <f>M14*7</f>
        <v>84</v>
      </c>
      <c r="M14" s="171">
        <v>12</v>
      </c>
      <c r="N14" s="171" t="s">
        <v>161</v>
      </c>
    </row>
    <row r="15" spans="1:14" ht="51" x14ac:dyDescent="0.25">
      <c r="A15" s="175"/>
      <c r="B15" s="174">
        <f t="shared" ref="B15:B37" si="0">ROW(B15) - ROW($B$13)</f>
        <v>2</v>
      </c>
      <c r="C15" s="178" t="s">
        <v>298</v>
      </c>
      <c r="D15" s="179" t="s">
        <v>299</v>
      </c>
      <c r="E15" s="178" t="s">
        <v>198</v>
      </c>
      <c r="F15" s="178" t="s">
        <v>300</v>
      </c>
      <c r="G15" s="178">
        <v>805</v>
      </c>
      <c r="H15" s="178" t="s">
        <v>301</v>
      </c>
      <c r="I15" s="178" t="s">
        <v>302</v>
      </c>
      <c r="J15" s="177" t="s">
        <v>101</v>
      </c>
      <c r="K15" s="176" t="s">
        <v>303</v>
      </c>
      <c r="L15" s="171">
        <f t="shared" ref="L15:L38" si="1">M15*7</f>
        <v>14</v>
      </c>
      <c r="M15" s="176">
        <v>2</v>
      </c>
      <c r="N15" s="176" t="s">
        <v>161</v>
      </c>
    </row>
    <row r="16" spans="1:14" ht="51" x14ac:dyDescent="0.25">
      <c r="A16" s="175"/>
      <c r="B16" s="174">
        <f>ROW(B16) - ROW($B$13)</f>
        <v>3</v>
      </c>
      <c r="C16" s="173" t="s">
        <v>304</v>
      </c>
      <c r="D16" s="172" t="s">
        <v>305</v>
      </c>
      <c r="E16" s="173" t="s">
        <v>306</v>
      </c>
      <c r="F16" s="173" t="s">
        <v>307</v>
      </c>
      <c r="G16" s="173" t="s">
        <v>308</v>
      </c>
      <c r="H16" s="173" t="s">
        <v>309</v>
      </c>
      <c r="I16" s="173" t="s">
        <v>310</v>
      </c>
      <c r="J16" s="172" t="s">
        <v>101</v>
      </c>
      <c r="K16" s="171" t="s">
        <v>311</v>
      </c>
      <c r="L16" s="171">
        <f t="shared" si="1"/>
        <v>14</v>
      </c>
      <c r="M16" s="180">
        <v>2</v>
      </c>
      <c r="N16" s="180" t="s">
        <v>116</v>
      </c>
    </row>
    <row r="17" spans="1:14" ht="51" x14ac:dyDescent="0.25">
      <c r="A17" s="175"/>
      <c r="B17" s="174">
        <f t="shared" si="0"/>
        <v>4</v>
      </c>
      <c r="C17" s="178" t="s">
        <v>312</v>
      </c>
      <c r="D17" s="179" t="s">
        <v>313</v>
      </c>
      <c r="E17" s="178" t="s">
        <v>314</v>
      </c>
      <c r="F17" s="178" t="s">
        <v>315</v>
      </c>
      <c r="G17" s="178">
        <v>603</v>
      </c>
      <c r="H17" s="178" t="s">
        <v>316</v>
      </c>
      <c r="I17" s="178" t="s">
        <v>317</v>
      </c>
      <c r="J17" s="177" t="s">
        <v>101</v>
      </c>
      <c r="K17" s="176" t="s">
        <v>318</v>
      </c>
      <c r="L17" s="171">
        <f t="shared" si="1"/>
        <v>56</v>
      </c>
      <c r="M17" s="176">
        <v>8</v>
      </c>
      <c r="N17" s="176" t="s">
        <v>161</v>
      </c>
    </row>
    <row r="18" spans="1:14" ht="63.75" x14ac:dyDescent="0.25">
      <c r="A18" s="175"/>
      <c r="B18" s="174">
        <f>ROW(B18) - ROW($B$13)</f>
        <v>5</v>
      </c>
      <c r="C18" s="173" t="s">
        <v>319</v>
      </c>
      <c r="D18" s="172" t="s">
        <v>320</v>
      </c>
      <c r="E18" s="173" t="s">
        <v>166</v>
      </c>
      <c r="F18" s="173" t="s">
        <v>321</v>
      </c>
      <c r="G18" s="173">
        <v>805</v>
      </c>
      <c r="H18" s="173" t="s">
        <v>301</v>
      </c>
      <c r="I18" s="173" t="s">
        <v>322</v>
      </c>
      <c r="J18" s="172" t="s">
        <v>101</v>
      </c>
      <c r="K18" s="171" t="s">
        <v>323</v>
      </c>
      <c r="L18" s="171">
        <f t="shared" si="1"/>
        <v>14</v>
      </c>
      <c r="M18" s="171">
        <v>2</v>
      </c>
      <c r="N18" s="171" t="s">
        <v>161</v>
      </c>
    </row>
    <row r="19" spans="1:14" ht="51" x14ac:dyDescent="0.25">
      <c r="A19" s="175"/>
      <c r="B19" s="174">
        <f t="shared" si="0"/>
        <v>6</v>
      </c>
      <c r="C19" s="178" t="s">
        <v>324</v>
      </c>
      <c r="D19" s="179" t="s">
        <v>325</v>
      </c>
      <c r="E19" s="178" t="s">
        <v>198</v>
      </c>
      <c r="F19" s="178" t="s">
        <v>326</v>
      </c>
      <c r="G19" s="178">
        <v>2917</v>
      </c>
      <c r="H19" s="178" t="s">
        <v>327</v>
      </c>
      <c r="I19" s="178" t="s">
        <v>328</v>
      </c>
      <c r="J19" s="177" t="s">
        <v>101</v>
      </c>
      <c r="K19" s="176" t="s">
        <v>329</v>
      </c>
      <c r="L19" s="171">
        <f t="shared" si="1"/>
        <v>28</v>
      </c>
      <c r="M19" s="176">
        <v>4</v>
      </c>
      <c r="N19" s="176" t="s">
        <v>161</v>
      </c>
    </row>
    <row r="20" spans="1:14" ht="25.5" x14ac:dyDescent="0.25">
      <c r="A20" s="175"/>
      <c r="B20" s="174">
        <f>ROW(B20) - ROW($B$13)</f>
        <v>7</v>
      </c>
      <c r="C20" s="173" t="s">
        <v>330</v>
      </c>
      <c r="D20" s="172" t="s">
        <v>331</v>
      </c>
      <c r="E20" s="173" t="s">
        <v>332</v>
      </c>
      <c r="F20" s="173" t="s">
        <v>333</v>
      </c>
      <c r="G20" s="173" t="s">
        <v>334</v>
      </c>
      <c r="H20" s="173" t="s">
        <v>335</v>
      </c>
      <c r="I20" s="173" t="s">
        <v>336</v>
      </c>
      <c r="J20" s="172" t="s">
        <v>101</v>
      </c>
      <c r="K20" s="171" t="s">
        <v>337</v>
      </c>
      <c r="L20" s="171">
        <f t="shared" si="1"/>
        <v>14</v>
      </c>
      <c r="M20" s="171">
        <v>2</v>
      </c>
      <c r="N20" s="171"/>
    </row>
    <row r="21" spans="1:14" ht="38.25" x14ac:dyDescent="0.25">
      <c r="A21" s="175"/>
      <c r="B21" s="174">
        <f t="shared" si="0"/>
        <v>8</v>
      </c>
      <c r="C21" s="178" t="s">
        <v>338</v>
      </c>
      <c r="D21" s="179" t="s">
        <v>339</v>
      </c>
      <c r="E21" s="178" t="s">
        <v>340</v>
      </c>
      <c r="F21" s="178" t="s">
        <v>341</v>
      </c>
      <c r="G21" s="178"/>
      <c r="H21" s="178" t="s">
        <v>342</v>
      </c>
      <c r="I21" s="178" t="s">
        <v>343</v>
      </c>
      <c r="J21" s="177" t="s">
        <v>101</v>
      </c>
      <c r="K21" s="176" t="s">
        <v>344</v>
      </c>
      <c r="L21" s="171">
        <f t="shared" si="1"/>
        <v>14</v>
      </c>
      <c r="M21" s="176">
        <v>2</v>
      </c>
      <c r="N21" s="176" t="s">
        <v>161</v>
      </c>
    </row>
    <row r="22" spans="1:14" ht="38.25" x14ac:dyDescent="0.25">
      <c r="A22" s="175"/>
      <c r="B22" s="174">
        <f>ROW(B22) - ROW($B$13)</f>
        <v>9</v>
      </c>
      <c r="C22" s="173" t="s">
        <v>345</v>
      </c>
      <c r="D22" s="172" t="s">
        <v>237</v>
      </c>
      <c r="E22" s="173" t="s">
        <v>192</v>
      </c>
      <c r="F22" s="173" t="s">
        <v>236</v>
      </c>
      <c r="G22" s="173" t="s">
        <v>218</v>
      </c>
      <c r="H22" s="173" t="s">
        <v>235</v>
      </c>
      <c r="I22" s="173" t="s">
        <v>0</v>
      </c>
      <c r="J22" s="172" t="s">
        <v>101</v>
      </c>
      <c r="K22" s="171" t="s">
        <v>234</v>
      </c>
      <c r="L22" s="171">
        <f t="shared" si="1"/>
        <v>7</v>
      </c>
      <c r="M22" s="180">
        <v>1</v>
      </c>
      <c r="N22" s="180" t="s">
        <v>116</v>
      </c>
    </row>
    <row r="23" spans="1:14" ht="25.5" x14ac:dyDescent="0.25">
      <c r="A23" s="175"/>
      <c r="B23" s="174">
        <f t="shared" si="0"/>
        <v>10</v>
      </c>
      <c r="C23" s="178" t="s">
        <v>346</v>
      </c>
      <c r="D23" s="179" t="s">
        <v>230</v>
      </c>
      <c r="E23" s="178" t="s">
        <v>232</v>
      </c>
      <c r="F23" s="178" t="s">
        <v>231</v>
      </c>
      <c r="G23" s="178"/>
      <c r="H23" s="178" t="s">
        <v>230</v>
      </c>
      <c r="I23" s="178" t="s">
        <v>9</v>
      </c>
      <c r="J23" s="177" t="s">
        <v>101</v>
      </c>
      <c r="K23" s="176" t="s">
        <v>229</v>
      </c>
      <c r="L23" s="171">
        <f t="shared" si="1"/>
        <v>7</v>
      </c>
      <c r="M23" s="181">
        <v>1</v>
      </c>
      <c r="N23" s="181" t="s">
        <v>228</v>
      </c>
    </row>
    <row r="24" spans="1:14" ht="25.5" x14ac:dyDescent="0.25">
      <c r="A24" s="175"/>
      <c r="B24" s="174">
        <f>ROW(B24) - ROW($B$13)</f>
        <v>11</v>
      </c>
      <c r="C24" s="173" t="s">
        <v>347</v>
      </c>
      <c r="D24" s="172" t="s">
        <v>348</v>
      </c>
      <c r="E24" s="173" t="s">
        <v>349</v>
      </c>
      <c r="F24" s="173" t="s">
        <v>350</v>
      </c>
      <c r="G24" s="173"/>
      <c r="H24" s="173" t="s">
        <v>351</v>
      </c>
      <c r="I24" s="173" t="s">
        <v>352</v>
      </c>
      <c r="J24" s="172" t="s">
        <v>101</v>
      </c>
      <c r="K24" s="171" t="s">
        <v>353</v>
      </c>
      <c r="L24" s="171">
        <f t="shared" si="1"/>
        <v>14</v>
      </c>
      <c r="M24" s="180">
        <v>2</v>
      </c>
      <c r="N24" s="180" t="s">
        <v>116</v>
      </c>
    </row>
    <row r="25" spans="1:14" ht="51" x14ac:dyDescent="0.25">
      <c r="A25" s="175"/>
      <c r="B25" s="174">
        <f>ROW(B25) - ROW($B$13)</f>
        <v>12</v>
      </c>
      <c r="C25" s="173" t="s">
        <v>354</v>
      </c>
      <c r="D25" s="172" t="s">
        <v>355</v>
      </c>
      <c r="E25" s="173" t="s">
        <v>212</v>
      </c>
      <c r="F25" s="173">
        <v>417920512</v>
      </c>
      <c r="G25" s="173"/>
      <c r="H25" s="173" t="s">
        <v>356</v>
      </c>
      <c r="I25" s="173" t="s">
        <v>357</v>
      </c>
      <c r="J25" s="172" t="s">
        <v>101</v>
      </c>
      <c r="K25" s="171" t="s">
        <v>358</v>
      </c>
      <c r="L25" s="171">
        <f t="shared" si="1"/>
        <v>7</v>
      </c>
      <c r="M25" s="180">
        <v>1</v>
      </c>
      <c r="N25" s="180" t="s">
        <v>116</v>
      </c>
    </row>
    <row r="26" spans="1:14" ht="25.5" x14ac:dyDescent="0.25">
      <c r="A26" s="175"/>
      <c r="B26" s="174">
        <f t="shared" si="0"/>
        <v>13</v>
      </c>
      <c r="C26" s="178" t="s">
        <v>359</v>
      </c>
      <c r="D26" s="179" t="s">
        <v>187</v>
      </c>
      <c r="E26" s="178" t="s">
        <v>186</v>
      </c>
      <c r="F26" s="178" t="s">
        <v>185</v>
      </c>
      <c r="G26" s="178">
        <v>1206</v>
      </c>
      <c r="H26" s="178" t="s">
        <v>164</v>
      </c>
      <c r="I26" s="178" t="s">
        <v>184</v>
      </c>
      <c r="J26" s="177" t="s">
        <v>101</v>
      </c>
      <c r="K26" s="176" t="s">
        <v>183</v>
      </c>
      <c r="L26" s="171">
        <f t="shared" si="1"/>
        <v>35</v>
      </c>
      <c r="M26" s="176">
        <v>5</v>
      </c>
      <c r="N26" s="176" t="s">
        <v>161</v>
      </c>
    </row>
    <row r="27" spans="1:14" ht="89.25" x14ac:dyDescent="0.25">
      <c r="A27" s="175"/>
      <c r="B27" s="174">
        <f>ROW(B27) - ROW($B$13)</f>
        <v>14</v>
      </c>
      <c r="C27" s="173" t="s">
        <v>360</v>
      </c>
      <c r="D27" s="172" t="s">
        <v>361</v>
      </c>
      <c r="E27" s="173" t="s">
        <v>362</v>
      </c>
      <c r="F27" s="173" t="s">
        <v>363</v>
      </c>
      <c r="G27" s="173"/>
      <c r="H27" s="173" t="s">
        <v>156</v>
      </c>
      <c r="I27" s="173" t="s">
        <v>364</v>
      </c>
      <c r="J27" s="172" t="s">
        <v>101</v>
      </c>
      <c r="K27" s="171" t="s">
        <v>365</v>
      </c>
      <c r="L27" s="171">
        <f t="shared" si="1"/>
        <v>56</v>
      </c>
      <c r="M27" s="171">
        <v>8</v>
      </c>
      <c r="N27" s="171"/>
    </row>
    <row r="28" spans="1:14" ht="63.75" x14ac:dyDescent="0.25">
      <c r="A28" s="175"/>
      <c r="B28" s="174">
        <f t="shared" si="0"/>
        <v>15</v>
      </c>
      <c r="C28" s="178" t="s">
        <v>366</v>
      </c>
      <c r="D28" s="179" t="s">
        <v>367</v>
      </c>
      <c r="E28" s="178" t="s">
        <v>368</v>
      </c>
      <c r="F28" s="178" t="s">
        <v>369</v>
      </c>
      <c r="G28" s="178">
        <v>805</v>
      </c>
      <c r="H28" s="178" t="s">
        <v>156</v>
      </c>
      <c r="I28" s="178" t="s">
        <v>370</v>
      </c>
      <c r="J28" s="177" t="s">
        <v>101</v>
      </c>
      <c r="K28" s="176" t="s">
        <v>369</v>
      </c>
      <c r="L28" s="171">
        <f t="shared" si="1"/>
        <v>14</v>
      </c>
      <c r="M28" s="176">
        <v>2</v>
      </c>
      <c r="N28" s="176"/>
    </row>
    <row r="29" spans="1:14" ht="25.5" x14ac:dyDescent="0.25">
      <c r="A29" s="175"/>
      <c r="B29" s="174">
        <f>ROW(B29) - ROW($B$13)</f>
        <v>16</v>
      </c>
      <c r="C29" s="173" t="s">
        <v>371</v>
      </c>
      <c r="D29" s="172" t="s">
        <v>372</v>
      </c>
      <c r="E29" s="173" t="s">
        <v>192</v>
      </c>
      <c r="F29" s="173" t="s">
        <v>373</v>
      </c>
      <c r="G29" s="173"/>
      <c r="H29" s="173" t="s">
        <v>149</v>
      </c>
      <c r="I29" s="173" t="s">
        <v>374</v>
      </c>
      <c r="J29" s="172" t="s">
        <v>101</v>
      </c>
      <c r="K29" s="171" t="s">
        <v>375</v>
      </c>
      <c r="L29" s="171">
        <f t="shared" si="1"/>
        <v>14</v>
      </c>
      <c r="M29" s="171">
        <v>2</v>
      </c>
      <c r="N29" s="171"/>
    </row>
    <row r="30" spans="1:14" ht="63.75" x14ac:dyDescent="0.25">
      <c r="A30" s="175"/>
      <c r="B30" s="174">
        <f t="shared" si="0"/>
        <v>17</v>
      </c>
      <c r="C30" s="178" t="s">
        <v>376</v>
      </c>
      <c r="D30" s="179" t="s">
        <v>377</v>
      </c>
      <c r="E30" s="178" t="s">
        <v>378</v>
      </c>
      <c r="F30" s="178" t="s">
        <v>379</v>
      </c>
      <c r="G30" s="178">
        <v>805</v>
      </c>
      <c r="H30" s="178" t="s">
        <v>149</v>
      </c>
      <c r="I30" s="178" t="s">
        <v>380</v>
      </c>
      <c r="J30" s="177" t="s">
        <v>101</v>
      </c>
      <c r="K30" s="176" t="s">
        <v>381</v>
      </c>
      <c r="L30" s="171">
        <f t="shared" si="1"/>
        <v>14</v>
      </c>
      <c r="M30" s="176">
        <v>2</v>
      </c>
      <c r="N30" s="176"/>
    </row>
    <row r="31" spans="1:14" ht="76.5" x14ac:dyDescent="0.25">
      <c r="A31" s="175"/>
      <c r="B31" s="174">
        <f>ROW(B31) - ROW($B$13)</f>
        <v>18</v>
      </c>
      <c r="C31" s="173" t="s">
        <v>382</v>
      </c>
      <c r="D31" s="172" t="s">
        <v>383</v>
      </c>
      <c r="E31" s="173" t="s">
        <v>384</v>
      </c>
      <c r="F31" s="173" t="s">
        <v>385</v>
      </c>
      <c r="G31" s="173"/>
      <c r="H31" s="173" t="s">
        <v>164</v>
      </c>
      <c r="I31" s="173" t="s">
        <v>386</v>
      </c>
      <c r="J31" s="172" t="s">
        <v>101</v>
      </c>
      <c r="K31" s="171" t="s">
        <v>387</v>
      </c>
      <c r="L31" s="171">
        <f t="shared" si="1"/>
        <v>28</v>
      </c>
      <c r="M31" s="171">
        <v>4</v>
      </c>
      <c r="N31" s="171"/>
    </row>
    <row r="32" spans="1:14" ht="76.5" x14ac:dyDescent="0.25">
      <c r="A32" s="175"/>
      <c r="B32" s="174">
        <f t="shared" si="0"/>
        <v>19</v>
      </c>
      <c r="C32" s="178" t="s">
        <v>388</v>
      </c>
      <c r="D32" s="179" t="s">
        <v>367</v>
      </c>
      <c r="E32" s="178" t="s">
        <v>389</v>
      </c>
      <c r="F32" s="178" t="s">
        <v>390</v>
      </c>
      <c r="G32" s="178"/>
      <c r="H32" s="178" t="s">
        <v>164</v>
      </c>
      <c r="I32" s="178" t="s">
        <v>391</v>
      </c>
      <c r="J32" s="177" t="s">
        <v>101</v>
      </c>
      <c r="K32" s="176" t="s">
        <v>392</v>
      </c>
      <c r="L32" s="171">
        <f t="shared" si="1"/>
        <v>56</v>
      </c>
      <c r="M32" s="176">
        <v>8</v>
      </c>
      <c r="N32" s="176"/>
    </row>
    <row r="33" spans="1:14" ht="51" x14ac:dyDescent="0.25">
      <c r="A33" s="175"/>
      <c r="B33" s="174">
        <f>ROW(B33) - ROW($B$13)</f>
        <v>20</v>
      </c>
      <c r="C33" s="173" t="s">
        <v>393</v>
      </c>
      <c r="D33" s="172" t="s">
        <v>394</v>
      </c>
      <c r="E33" s="173" t="s">
        <v>166</v>
      </c>
      <c r="F33" s="173" t="s">
        <v>395</v>
      </c>
      <c r="G33" s="173">
        <v>1206</v>
      </c>
      <c r="H33" s="173" t="s">
        <v>164</v>
      </c>
      <c r="I33" s="173" t="s">
        <v>396</v>
      </c>
      <c r="J33" s="172" t="s">
        <v>101</v>
      </c>
      <c r="K33" s="171" t="s">
        <v>397</v>
      </c>
      <c r="L33" s="171">
        <f t="shared" si="1"/>
        <v>28</v>
      </c>
      <c r="M33" s="171">
        <v>4</v>
      </c>
      <c r="N33" s="171"/>
    </row>
    <row r="34" spans="1:14" ht="38.25" x14ac:dyDescent="0.25">
      <c r="A34" s="175"/>
      <c r="B34" s="174">
        <f t="shared" si="0"/>
        <v>21</v>
      </c>
      <c r="C34" s="178" t="s">
        <v>398</v>
      </c>
      <c r="D34" s="179" t="s">
        <v>399</v>
      </c>
      <c r="E34" s="178" t="s">
        <v>378</v>
      </c>
      <c r="F34" s="178" t="s">
        <v>400</v>
      </c>
      <c r="G34" s="178">
        <v>1206</v>
      </c>
      <c r="H34" s="178" t="s">
        <v>164</v>
      </c>
      <c r="I34" s="178" t="s">
        <v>401</v>
      </c>
      <c r="J34" s="177" t="s">
        <v>101</v>
      </c>
      <c r="K34" s="176" t="s">
        <v>402</v>
      </c>
      <c r="L34" s="171">
        <f t="shared" si="1"/>
        <v>28</v>
      </c>
      <c r="M34" s="176">
        <v>4</v>
      </c>
      <c r="N34" s="176"/>
    </row>
    <row r="35" spans="1:14" ht="76.5" x14ac:dyDescent="0.25">
      <c r="A35" s="175"/>
      <c r="B35" s="174">
        <f t="shared" si="0"/>
        <v>22</v>
      </c>
      <c r="C35" s="178" t="s">
        <v>403</v>
      </c>
      <c r="D35" s="179" t="s">
        <v>121</v>
      </c>
      <c r="E35" s="178" t="s">
        <v>120</v>
      </c>
      <c r="F35" s="178">
        <v>5011</v>
      </c>
      <c r="G35" s="178"/>
      <c r="H35" s="178" t="s">
        <v>126</v>
      </c>
      <c r="I35" s="178" t="s">
        <v>125</v>
      </c>
      <c r="J35" s="177" t="s">
        <v>101</v>
      </c>
      <c r="K35" s="176" t="s">
        <v>124</v>
      </c>
      <c r="L35" s="171">
        <f t="shared" si="1"/>
        <v>42</v>
      </c>
      <c r="M35" s="181">
        <v>6</v>
      </c>
      <c r="N35" s="181" t="s">
        <v>123</v>
      </c>
    </row>
    <row r="36" spans="1:14" ht="25.5" x14ac:dyDescent="0.25">
      <c r="A36" s="175"/>
      <c r="B36" s="174">
        <f>ROW(B36) - ROW($B$13)</f>
        <v>23</v>
      </c>
      <c r="C36" s="173" t="s">
        <v>404</v>
      </c>
      <c r="D36" s="172" t="s">
        <v>107</v>
      </c>
      <c r="E36" s="173" t="s">
        <v>106</v>
      </c>
      <c r="F36" s="173" t="s">
        <v>105</v>
      </c>
      <c r="G36" s="173" t="s">
        <v>104</v>
      </c>
      <c r="H36" s="173" t="s">
        <v>103</v>
      </c>
      <c r="I36" s="173" t="s">
        <v>102</v>
      </c>
      <c r="J36" s="172" t="s">
        <v>101</v>
      </c>
      <c r="K36" s="171" t="s">
        <v>100</v>
      </c>
      <c r="L36" s="171">
        <f t="shared" si="1"/>
        <v>14</v>
      </c>
      <c r="M36" s="171">
        <v>2</v>
      </c>
      <c r="N36" s="171"/>
    </row>
    <row r="37" spans="1:14" ht="38.25" x14ac:dyDescent="0.25">
      <c r="A37" s="175"/>
      <c r="B37" s="174">
        <f t="shared" si="0"/>
        <v>24</v>
      </c>
      <c r="C37" s="178" t="s">
        <v>405</v>
      </c>
      <c r="D37" s="179" t="s">
        <v>406</v>
      </c>
      <c r="E37" s="178" t="s">
        <v>106</v>
      </c>
      <c r="F37" s="178" t="s">
        <v>407</v>
      </c>
      <c r="G37" s="178" t="s">
        <v>104</v>
      </c>
      <c r="H37" s="178" t="s">
        <v>103</v>
      </c>
      <c r="I37" s="178" t="s">
        <v>408</v>
      </c>
      <c r="J37" s="177" t="s">
        <v>101</v>
      </c>
      <c r="K37" s="176" t="s">
        <v>409</v>
      </c>
      <c r="L37" s="171">
        <f t="shared" si="1"/>
        <v>14</v>
      </c>
      <c r="M37" s="176">
        <v>2</v>
      </c>
      <c r="N37" s="176"/>
    </row>
    <row r="38" spans="1:14" ht="25.5" x14ac:dyDescent="0.25">
      <c r="A38" s="175"/>
      <c r="B38" s="174">
        <f>ROW(B38) - ROW($B$13)</f>
        <v>25</v>
      </c>
      <c r="C38" s="173" t="s">
        <v>410</v>
      </c>
      <c r="D38" s="172" t="s">
        <v>411</v>
      </c>
      <c r="E38" s="173" t="s">
        <v>412</v>
      </c>
      <c r="F38" s="173" t="s">
        <v>413</v>
      </c>
      <c r="G38" s="173" t="s">
        <v>414</v>
      </c>
      <c r="H38" s="173" t="s">
        <v>415</v>
      </c>
      <c r="I38" s="173" t="s">
        <v>416</v>
      </c>
      <c r="J38" s="172" t="s">
        <v>101</v>
      </c>
      <c r="K38" s="171" t="s">
        <v>417</v>
      </c>
      <c r="L38" s="171">
        <f t="shared" si="1"/>
        <v>14</v>
      </c>
      <c r="M38" s="171">
        <v>2</v>
      </c>
      <c r="N38" s="171" t="s">
        <v>161</v>
      </c>
    </row>
    <row r="39" spans="1:14" x14ac:dyDescent="0.25">
      <c r="A39" s="170"/>
      <c r="B39" s="169"/>
      <c r="C39" s="168"/>
      <c r="D39" s="167"/>
      <c r="E39" s="166"/>
      <c r="F39" s="164"/>
      <c r="G39" s="165"/>
      <c r="H39" s="164"/>
      <c r="I39" s="164"/>
      <c r="J39" s="164"/>
      <c r="K39" s="163"/>
      <c r="L39" s="163"/>
      <c r="M39" s="163"/>
      <c r="N39" s="162">
        <f>SUM(N14:N38)</f>
        <v>0</v>
      </c>
    </row>
    <row r="40" spans="1:14" s="130" customFormat="1" ht="23.25" x14ac:dyDescent="0.2">
      <c r="A40" s="150"/>
      <c r="B40" s="161" t="s">
        <v>99</v>
      </c>
      <c r="C40" s="160"/>
      <c r="D40" s="158"/>
      <c r="E40" s="159"/>
      <c r="F40" s="158"/>
      <c r="G40" s="157" t="s">
        <v>72</v>
      </c>
      <c r="H40" s="156"/>
      <c r="I40" s="155"/>
      <c r="J40" s="154"/>
      <c r="K40" s="153"/>
      <c r="L40" s="153"/>
      <c r="M40" s="153"/>
      <c r="N40" s="153"/>
    </row>
    <row r="41" spans="1:14" s="130" customFormat="1" ht="23.25" x14ac:dyDescent="0.2">
      <c r="A41" s="150"/>
      <c r="B41" s="149"/>
      <c r="C41" s="127"/>
      <c r="D41" s="129"/>
      <c r="E41" s="148"/>
      <c r="F41" s="127"/>
      <c r="G41" s="152"/>
      <c r="H41" s="127"/>
      <c r="I41" s="127"/>
      <c r="J41" s="151" t="s">
        <v>98</v>
      </c>
      <c r="K41" s="144"/>
      <c r="L41" s="144"/>
      <c r="M41" s="144"/>
      <c r="N41" s="144"/>
    </row>
    <row r="42" spans="1:14" s="130" customFormat="1" ht="23.25" x14ac:dyDescent="0.2">
      <c r="A42" s="150"/>
      <c r="B42" s="149"/>
      <c r="C42" s="127"/>
      <c r="D42" s="129"/>
      <c r="E42" s="148"/>
      <c r="F42" s="127"/>
      <c r="G42" s="147"/>
      <c r="H42" s="146" t="s">
        <v>97</v>
      </c>
      <c r="I42" s="145"/>
      <c r="J42" s="144"/>
      <c r="K42" s="143"/>
      <c r="L42" s="143"/>
      <c r="M42" s="143"/>
      <c r="N42" s="143"/>
    </row>
    <row r="43" spans="1:14" s="130" customFormat="1" ht="23.25" customHeight="1" thickBot="1" x14ac:dyDescent="0.25">
      <c r="A43" s="142"/>
      <c r="B43" s="141"/>
      <c r="C43" s="138"/>
      <c r="D43" s="140"/>
      <c r="E43" s="139"/>
      <c r="F43" s="138"/>
      <c r="G43" s="137"/>
      <c r="H43" s="136" t="s">
        <v>96</v>
      </c>
      <c r="I43" s="135"/>
      <c r="J43" s="134"/>
      <c r="K43" s="133"/>
      <c r="L43" s="133"/>
      <c r="M43" s="133"/>
      <c r="N43" s="133"/>
    </row>
    <row r="44" spans="1:14" s="130" customFormat="1" x14ac:dyDescent="0.2">
      <c r="B44" s="131"/>
      <c r="C44" s="127"/>
      <c r="D44" s="129"/>
      <c r="E44" s="127"/>
      <c r="F44" s="127"/>
      <c r="G44" s="132"/>
      <c r="H44" s="132"/>
      <c r="I44" s="132"/>
      <c r="J44" s="132"/>
      <c r="K44" s="127"/>
      <c r="L44" s="127"/>
      <c r="M44" s="127"/>
      <c r="N44" s="127"/>
    </row>
    <row r="45" spans="1:14" s="130" customFormat="1" ht="9.75" customHeight="1" x14ac:dyDescent="0.2">
      <c r="B45" s="131"/>
      <c r="C45" s="131"/>
      <c r="K45" s="128"/>
      <c r="L45" s="128"/>
      <c r="M45" s="128"/>
      <c r="N45" s="128"/>
    </row>
    <row r="46" spans="1:14" s="130" customFormat="1" ht="12.95" customHeight="1" x14ac:dyDescent="0.2">
      <c r="B46" s="131"/>
      <c r="C46" s="131"/>
      <c r="K46" s="128"/>
      <c r="L46" s="128"/>
      <c r="M46" s="128"/>
      <c r="N46" s="128"/>
    </row>
    <row r="47" spans="1:14" s="130" customFormat="1" ht="12.95" customHeight="1" x14ac:dyDescent="0.2">
      <c r="B47" s="131"/>
      <c r="C47" s="131"/>
      <c r="K47" s="128"/>
      <c r="L47" s="128"/>
      <c r="M47" s="128"/>
      <c r="N47" s="128"/>
    </row>
    <row r="48" spans="1:14" s="130" customFormat="1" ht="12.95" customHeight="1" x14ac:dyDescent="0.2">
      <c r="B48" s="131"/>
      <c r="C48" s="131"/>
      <c r="K48" s="128"/>
      <c r="L48" s="128"/>
      <c r="M48" s="128"/>
      <c r="N48" s="128"/>
    </row>
  </sheetData>
  <mergeCells count="1">
    <mergeCell ref="B2:D2"/>
  </mergeCells>
  <pageMargins left="0.46" right="0.36" top="0.57999999999999996" bottom="1" header="0.5" footer="0.5"/>
  <pageSetup paperSize="17" scale="44" orientation="landscape" horizontalDpi="4294967295" verticalDpi="4294967295" r:id="rId1"/>
  <headerFooter alignWithMargins="0">
    <oddFooter>&amp;L&amp;BAltium Limited Confidential&amp;B&amp;C&amp;D&amp;RPage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9110-56CE-4835-A68F-EC1E55142ED3}">
  <sheetPr>
    <pageSetUpPr fitToPage="1"/>
  </sheetPr>
  <dimension ref="A1:N48"/>
  <sheetViews>
    <sheetView showGridLines="0" zoomScale="85" zoomScaleNormal="85" workbookViewId="0">
      <selection activeCell="H31" sqref="H31"/>
    </sheetView>
  </sheetViews>
  <sheetFormatPr defaultRowHeight="12.75" x14ac:dyDescent="0.25"/>
  <cols>
    <col min="1" max="1" width="2.5703125" style="127" customWidth="1"/>
    <col min="2" max="2" width="19.28515625" style="127" bestFit="1" customWidth="1"/>
    <col min="3" max="3" width="20" style="127" bestFit="1" customWidth="1"/>
    <col min="4" max="4" width="26.5703125" style="129" bestFit="1" customWidth="1"/>
    <col min="5" max="5" width="23.85546875" style="127" bestFit="1" customWidth="1"/>
    <col min="6" max="6" width="27" style="127" bestFit="1" customWidth="1"/>
    <col min="7" max="7" width="23.7109375" style="127" customWidth="1"/>
    <col min="8" max="8" width="18.28515625" style="127" bestFit="1" customWidth="1"/>
    <col min="9" max="9" width="20.42578125" style="127" bestFit="1" customWidth="1"/>
    <col min="10" max="10" width="19" style="127" bestFit="1" customWidth="1"/>
    <col min="11" max="11" width="31.42578125" style="128" bestFit="1" customWidth="1"/>
    <col min="12" max="14" width="31.42578125" style="128" customWidth="1"/>
    <col min="15" max="16384" width="9.140625" style="127"/>
  </cols>
  <sheetData>
    <row r="1" spans="1:14" ht="13.5" thickBot="1" x14ac:dyDescent="0.25">
      <c r="A1" s="170"/>
      <c r="B1" s="211"/>
      <c r="C1" s="210"/>
      <c r="D1" s="209"/>
      <c r="E1" s="208"/>
      <c r="F1" s="208"/>
      <c r="G1" s="208"/>
      <c r="H1" s="208"/>
      <c r="I1" s="208"/>
      <c r="J1" s="208"/>
      <c r="K1" s="207"/>
      <c r="L1" s="207"/>
      <c r="M1" s="207"/>
      <c r="N1" s="207"/>
    </row>
    <row r="2" spans="1:14" ht="37.5" customHeight="1" thickBot="1" x14ac:dyDescent="0.25">
      <c r="A2" s="175"/>
      <c r="B2" s="206" t="s">
        <v>292</v>
      </c>
      <c r="C2" s="206"/>
      <c r="D2" s="205"/>
      <c r="E2" s="204" t="s">
        <v>418</v>
      </c>
      <c r="F2" s="203"/>
      <c r="G2" s="203"/>
      <c r="H2" s="203"/>
      <c r="I2" s="203"/>
      <c r="J2" s="202"/>
      <c r="K2" s="201"/>
      <c r="L2" s="201"/>
      <c r="M2" s="201"/>
      <c r="N2" s="201"/>
    </row>
    <row r="3" spans="1:14" x14ac:dyDescent="0.2">
      <c r="A3" s="175"/>
      <c r="B3" s="195" t="s">
        <v>290</v>
      </c>
      <c r="D3" s="200" t="s">
        <v>419</v>
      </c>
      <c r="E3" s="195"/>
      <c r="F3" s="195"/>
      <c r="G3" s="195"/>
      <c r="H3" s="195"/>
      <c r="I3" s="195"/>
      <c r="J3" s="130"/>
    </row>
    <row r="4" spans="1:14" x14ac:dyDescent="0.2">
      <c r="A4" s="175"/>
      <c r="B4" s="195" t="s">
        <v>288</v>
      </c>
      <c r="D4" s="200" t="s">
        <v>287</v>
      </c>
      <c r="E4" s="195"/>
      <c r="F4" s="195"/>
      <c r="G4" s="195"/>
      <c r="H4" s="195"/>
      <c r="I4" s="195"/>
      <c r="J4" s="130"/>
    </row>
    <row r="5" spans="1:14" x14ac:dyDescent="0.2">
      <c r="A5" s="175"/>
      <c r="B5" s="195" t="s">
        <v>286</v>
      </c>
      <c r="D5" s="200" t="s">
        <v>82</v>
      </c>
      <c r="E5" s="195"/>
      <c r="F5" s="195"/>
      <c r="G5" s="195"/>
      <c r="H5" s="195"/>
      <c r="I5" s="195"/>
      <c r="J5" s="130"/>
    </row>
    <row r="6" spans="1:14" x14ac:dyDescent="0.2">
      <c r="A6" s="175"/>
      <c r="B6" s="195" t="s">
        <v>285</v>
      </c>
      <c r="D6" s="200" t="s">
        <v>284</v>
      </c>
      <c r="E6" s="195"/>
      <c r="F6" s="195"/>
      <c r="G6" s="195"/>
      <c r="H6" s="195"/>
      <c r="I6" s="195"/>
      <c r="J6" s="130"/>
    </row>
    <row r="7" spans="1:14" x14ac:dyDescent="0.2">
      <c r="A7" s="175"/>
      <c r="B7" s="195" t="s">
        <v>283</v>
      </c>
      <c r="D7" s="199" t="s">
        <v>282</v>
      </c>
      <c r="J7" s="130"/>
    </row>
    <row r="8" spans="1:14" x14ac:dyDescent="0.2">
      <c r="A8" s="175"/>
      <c r="B8" s="198"/>
      <c r="C8" s="197"/>
      <c r="D8" s="196"/>
      <c r="E8" s="130"/>
      <c r="F8" s="130"/>
      <c r="G8" s="130"/>
      <c r="H8" s="130"/>
      <c r="I8" s="130"/>
      <c r="J8" s="195"/>
    </row>
    <row r="9" spans="1:14" ht="15.75" customHeight="1" x14ac:dyDescent="0.2">
      <c r="A9" s="175"/>
      <c r="B9" s="190" t="s">
        <v>281</v>
      </c>
      <c r="C9" s="194" t="s">
        <v>295</v>
      </c>
      <c r="D9" s="194" t="s">
        <v>420</v>
      </c>
      <c r="E9" s="190"/>
      <c r="F9" s="190"/>
      <c r="G9" s="190"/>
      <c r="H9" s="190"/>
      <c r="I9" s="190"/>
      <c r="J9" s="130"/>
    </row>
    <row r="10" spans="1:14" ht="15.75" customHeight="1" x14ac:dyDescent="0.2">
      <c r="A10" s="175"/>
      <c r="B10" s="130" t="s">
        <v>278</v>
      </c>
      <c r="C10" s="193">
        <f ca="1">TODAY()</f>
        <v>44903</v>
      </c>
      <c r="D10" s="192">
        <f ca="1">NOW()</f>
        <v>44903.574785879631</v>
      </c>
      <c r="E10" s="190"/>
      <c r="F10" s="190"/>
      <c r="G10" s="190"/>
      <c r="H10" s="190"/>
      <c r="I10" s="190"/>
      <c r="J10" s="130"/>
    </row>
    <row r="11" spans="1:14" ht="15.75" customHeight="1" x14ac:dyDescent="0.2">
      <c r="A11" s="175"/>
      <c r="B11" s="190"/>
      <c r="C11" s="191"/>
      <c r="D11" s="191"/>
      <c r="E11" s="190"/>
      <c r="F11" s="190"/>
      <c r="G11" s="190"/>
      <c r="H11" s="190"/>
      <c r="I11" s="190"/>
      <c r="J11" s="130"/>
    </row>
    <row r="12" spans="1:14" ht="15.75" customHeight="1" x14ac:dyDescent="0.2">
      <c r="A12" s="175"/>
      <c r="B12" s="130"/>
      <c r="C12" s="189"/>
      <c r="D12" s="189"/>
      <c r="E12" s="130"/>
      <c r="F12" s="130"/>
      <c r="G12" s="130"/>
      <c r="H12" s="130"/>
      <c r="I12" s="130"/>
      <c r="J12" s="130"/>
    </row>
    <row r="13" spans="1:14" s="183" customFormat="1" ht="41.25" customHeight="1" x14ac:dyDescent="0.25">
      <c r="A13" s="188"/>
      <c r="B13" s="187" t="s">
        <v>277</v>
      </c>
      <c r="C13" s="185" t="s">
        <v>276</v>
      </c>
      <c r="D13" s="185" t="s">
        <v>275</v>
      </c>
      <c r="E13" s="185" t="s">
        <v>274</v>
      </c>
      <c r="F13" s="185" t="s">
        <v>273</v>
      </c>
      <c r="G13" s="185" t="s">
        <v>272</v>
      </c>
      <c r="H13" s="186" t="s">
        <v>271</v>
      </c>
      <c r="I13" s="185" t="s">
        <v>270</v>
      </c>
      <c r="J13" s="185" t="s">
        <v>269</v>
      </c>
      <c r="K13" s="185" t="s">
        <v>268</v>
      </c>
      <c r="L13" s="185" t="s">
        <v>267</v>
      </c>
      <c r="M13" s="184" t="s">
        <v>266</v>
      </c>
      <c r="N13" s="184" t="s">
        <v>265</v>
      </c>
    </row>
    <row r="14" spans="1:14" ht="51" x14ac:dyDescent="0.25">
      <c r="A14" s="175"/>
      <c r="B14" s="174">
        <f>ROW(B14) - ROW($B$13)</f>
        <v>1</v>
      </c>
      <c r="C14" s="173" t="s">
        <v>421</v>
      </c>
      <c r="D14" s="172" t="s">
        <v>422</v>
      </c>
      <c r="E14" s="173" t="s">
        <v>423</v>
      </c>
      <c r="F14" s="173" t="s">
        <v>424</v>
      </c>
      <c r="G14" s="173" t="s">
        <v>425</v>
      </c>
      <c r="H14" s="173" t="s">
        <v>426</v>
      </c>
      <c r="I14" s="173" t="s">
        <v>427</v>
      </c>
      <c r="J14" s="172" t="s">
        <v>101</v>
      </c>
      <c r="K14" s="171" t="s">
        <v>428</v>
      </c>
      <c r="L14" s="171">
        <f>M14*7</f>
        <v>35</v>
      </c>
      <c r="M14" s="171">
        <v>5</v>
      </c>
      <c r="N14" s="171" t="s">
        <v>161</v>
      </c>
    </row>
    <row r="15" spans="1:14" ht="38.25" x14ac:dyDescent="0.25">
      <c r="A15" s="175"/>
      <c r="B15" s="174">
        <f t="shared" ref="B15:B38" si="0">ROW(B15) - ROW($B$13)</f>
        <v>2</v>
      </c>
      <c r="C15" s="178" t="s">
        <v>429</v>
      </c>
      <c r="D15" s="179" t="s">
        <v>430</v>
      </c>
      <c r="E15" s="178" t="s">
        <v>431</v>
      </c>
      <c r="F15" s="178" t="s">
        <v>432</v>
      </c>
      <c r="G15" s="178">
        <v>805</v>
      </c>
      <c r="H15" s="178" t="s">
        <v>433</v>
      </c>
      <c r="I15" s="178" t="s">
        <v>434</v>
      </c>
      <c r="J15" s="177" t="s">
        <v>101</v>
      </c>
      <c r="K15" s="176" t="s">
        <v>435</v>
      </c>
      <c r="L15" s="171">
        <f t="shared" ref="L15:L38" si="1">M15*7</f>
        <v>35</v>
      </c>
      <c r="M15" s="176">
        <v>5</v>
      </c>
      <c r="N15" s="176" t="s">
        <v>161</v>
      </c>
    </row>
    <row r="16" spans="1:14" ht="51" x14ac:dyDescent="0.25">
      <c r="A16" s="175"/>
      <c r="B16" s="174">
        <f>ROW(B16) - ROW($B$13)</f>
        <v>3</v>
      </c>
      <c r="C16" s="173" t="s">
        <v>436</v>
      </c>
      <c r="D16" s="172" t="s">
        <v>437</v>
      </c>
      <c r="E16" s="173" t="s">
        <v>438</v>
      </c>
      <c r="F16" s="173" t="s">
        <v>439</v>
      </c>
      <c r="G16" s="173">
        <v>1210</v>
      </c>
      <c r="H16" s="173" t="s">
        <v>440</v>
      </c>
      <c r="I16" s="173" t="s">
        <v>441</v>
      </c>
      <c r="J16" s="172" t="s">
        <v>101</v>
      </c>
      <c r="K16" s="171" t="s">
        <v>442</v>
      </c>
      <c r="L16" s="171">
        <f t="shared" si="1"/>
        <v>35</v>
      </c>
      <c r="M16" s="171">
        <v>5</v>
      </c>
      <c r="N16" s="171" t="s">
        <v>161</v>
      </c>
    </row>
    <row r="17" spans="1:14" ht="38.25" x14ac:dyDescent="0.25">
      <c r="A17" s="175"/>
      <c r="B17" s="174">
        <f t="shared" si="0"/>
        <v>4</v>
      </c>
      <c r="C17" s="178" t="s">
        <v>443</v>
      </c>
      <c r="D17" s="179" t="s">
        <v>430</v>
      </c>
      <c r="E17" s="178" t="s">
        <v>444</v>
      </c>
      <c r="F17" s="178" t="s">
        <v>445</v>
      </c>
      <c r="G17" s="178">
        <v>1206</v>
      </c>
      <c r="H17" s="178" t="s">
        <v>446</v>
      </c>
      <c r="I17" s="178" t="s">
        <v>447</v>
      </c>
      <c r="J17" s="177" t="s">
        <v>101</v>
      </c>
      <c r="K17" s="176" t="s">
        <v>448</v>
      </c>
      <c r="L17" s="171">
        <f t="shared" si="1"/>
        <v>35</v>
      </c>
      <c r="M17" s="176">
        <v>5</v>
      </c>
      <c r="N17" s="176" t="s">
        <v>161</v>
      </c>
    </row>
    <row r="18" spans="1:14" ht="38.25" x14ac:dyDescent="0.25">
      <c r="A18" s="175"/>
      <c r="B18" s="174">
        <f>ROW(B18) - ROW($B$13)</f>
        <v>5</v>
      </c>
      <c r="C18" s="173" t="s">
        <v>449</v>
      </c>
      <c r="D18" s="172" t="s">
        <v>339</v>
      </c>
      <c r="E18" s="173" t="s">
        <v>340</v>
      </c>
      <c r="F18" s="173" t="s">
        <v>341</v>
      </c>
      <c r="G18" s="173"/>
      <c r="H18" s="173" t="s">
        <v>342</v>
      </c>
      <c r="I18" s="173" t="s">
        <v>343</v>
      </c>
      <c r="J18" s="172" t="s">
        <v>101</v>
      </c>
      <c r="K18" s="171" t="s">
        <v>344</v>
      </c>
      <c r="L18" s="171">
        <f t="shared" si="1"/>
        <v>35</v>
      </c>
      <c r="M18" s="171">
        <v>5</v>
      </c>
      <c r="N18" s="171" t="s">
        <v>161</v>
      </c>
    </row>
    <row r="19" spans="1:14" ht="25.5" x14ac:dyDescent="0.25">
      <c r="A19" s="175"/>
      <c r="B19" s="174">
        <f t="shared" si="0"/>
        <v>6</v>
      </c>
      <c r="C19" s="178" t="s">
        <v>450</v>
      </c>
      <c r="D19" s="179" t="s">
        <v>331</v>
      </c>
      <c r="E19" s="178" t="s">
        <v>332</v>
      </c>
      <c r="F19" s="178" t="s">
        <v>333</v>
      </c>
      <c r="G19" s="178" t="s">
        <v>334</v>
      </c>
      <c r="H19" s="178" t="s">
        <v>335</v>
      </c>
      <c r="I19" s="178" t="s">
        <v>336</v>
      </c>
      <c r="J19" s="177" t="s">
        <v>101</v>
      </c>
      <c r="K19" s="176" t="s">
        <v>337</v>
      </c>
      <c r="L19" s="171">
        <f t="shared" si="1"/>
        <v>28</v>
      </c>
      <c r="M19" s="176">
        <v>4</v>
      </c>
      <c r="N19" s="176"/>
    </row>
    <row r="20" spans="1:14" ht="89.25" x14ac:dyDescent="0.25">
      <c r="A20" s="175"/>
      <c r="B20" s="174">
        <f>ROW(B20) - ROW($B$13)</f>
        <v>7</v>
      </c>
      <c r="C20" s="173" t="s">
        <v>345</v>
      </c>
      <c r="D20" s="172" t="s">
        <v>226</v>
      </c>
      <c r="E20" s="173" t="s">
        <v>192</v>
      </c>
      <c r="F20" s="173" t="s">
        <v>225</v>
      </c>
      <c r="G20" s="173" t="s">
        <v>218</v>
      </c>
      <c r="H20" s="173" t="s">
        <v>224</v>
      </c>
      <c r="I20" s="173" t="s">
        <v>223</v>
      </c>
      <c r="J20" s="172" t="s">
        <v>101</v>
      </c>
      <c r="K20" s="171" t="s">
        <v>222</v>
      </c>
      <c r="L20" s="171">
        <f t="shared" si="1"/>
        <v>7</v>
      </c>
      <c r="M20" s="180">
        <v>1</v>
      </c>
      <c r="N20" s="180" t="s">
        <v>116</v>
      </c>
    </row>
    <row r="21" spans="1:14" ht="51" x14ac:dyDescent="0.25">
      <c r="A21" s="175"/>
      <c r="B21" s="174">
        <f>ROW(B21) - ROW($B$13)</f>
        <v>8</v>
      </c>
      <c r="C21" s="173" t="s">
        <v>451</v>
      </c>
      <c r="D21" s="172" t="s">
        <v>355</v>
      </c>
      <c r="E21" s="173" t="s">
        <v>212</v>
      </c>
      <c r="F21" s="173">
        <v>417920512</v>
      </c>
      <c r="G21" s="173"/>
      <c r="H21" s="173" t="s">
        <v>356</v>
      </c>
      <c r="I21" s="173" t="s">
        <v>357</v>
      </c>
      <c r="J21" s="172" t="s">
        <v>101</v>
      </c>
      <c r="K21" s="171" t="s">
        <v>358</v>
      </c>
      <c r="L21" s="171">
        <f t="shared" si="1"/>
        <v>14</v>
      </c>
      <c r="M21" s="180">
        <v>2</v>
      </c>
      <c r="N21" s="180" t="s">
        <v>116</v>
      </c>
    </row>
    <row r="22" spans="1:14" ht="89.25" x14ac:dyDescent="0.25">
      <c r="A22" s="175"/>
      <c r="B22" s="174">
        <f t="shared" si="0"/>
        <v>9</v>
      </c>
      <c r="C22" s="178" t="s">
        <v>452</v>
      </c>
      <c r="D22" s="179" t="s">
        <v>453</v>
      </c>
      <c r="E22" s="178" t="s">
        <v>454</v>
      </c>
      <c r="F22" s="178" t="s">
        <v>455</v>
      </c>
      <c r="G22" s="178" t="s">
        <v>425</v>
      </c>
      <c r="H22" s="178" t="s">
        <v>456</v>
      </c>
      <c r="I22" s="178" t="s">
        <v>457</v>
      </c>
      <c r="J22" s="177" t="s">
        <v>101</v>
      </c>
      <c r="K22" s="176" t="s">
        <v>458</v>
      </c>
      <c r="L22" s="171">
        <f t="shared" si="1"/>
        <v>35</v>
      </c>
      <c r="M22" s="176">
        <v>5</v>
      </c>
      <c r="N22" s="176"/>
    </row>
    <row r="23" spans="1:14" ht="89.25" x14ac:dyDescent="0.25">
      <c r="A23" s="175"/>
      <c r="B23" s="174">
        <f>ROW(B23) - ROW($B$13)</f>
        <v>10</v>
      </c>
      <c r="C23" s="173" t="s">
        <v>459</v>
      </c>
      <c r="D23" s="172" t="s">
        <v>460</v>
      </c>
      <c r="E23" s="173" t="s">
        <v>454</v>
      </c>
      <c r="F23" s="173" t="s">
        <v>461</v>
      </c>
      <c r="G23" s="173">
        <v>2516</v>
      </c>
      <c r="H23" s="173" t="s">
        <v>456</v>
      </c>
      <c r="I23" s="173" t="s">
        <v>462</v>
      </c>
      <c r="J23" s="172" t="s">
        <v>101</v>
      </c>
      <c r="K23" s="171" t="s">
        <v>463</v>
      </c>
      <c r="L23" s="171">
        <f t="shared" si="1"/>
        <v>35</v>
      </c>
      <c r="M23" s="171">
        <v>5</v>
      </c>
      <c r="N23" s="171"/>
    </row>
    <row r="24" spans="1:14" ht="63.75" x14ac:dyDescent="0.25">
      <c r="A24" s="175"/>
      <c r="B24" s="174">
        <f t="shared" si="0"/>
        <v>11</v>
      </c>
      <c r="C24" s="178" t="s">
        <v>464</v>
      </c>
      <c r="D24" s="179" t="s">
        <v>465</v>
      </c>
      <c r="E24" s="178" t="s">
        <v>166</v>
      </c>
      <c r="F24" s="178" t="s">
        <v>466</v>
      </c>
      <c r="G24" s="178">
        <v>805</v>
      </c>
      <c r="H24" s="178" t="s">
        <v>149</v>
      </c>
      <c r="I24" s="178" t="s">
        <v>467</v>
      </c>
      <c r="J24" s="177" t="s">
        <v>101</v>
      </c>
      <c r="K24" s="176" t="s">
        <v>468</v>
      </c>
      <c r="L24" s="171">
        <f t="shared" si="1"/>
        <v>35</v>
      </c>
      <c r="M24" s="176">
        <v>5</v>
      </c>
      <c r="N24" s="176" t="s">
        <v>161</v>
      </c>
    </row>
    <row r="25" spans="1:14" ht="51" x14ac:dyDescent="0.25">
      <c r="A25" s="175"/>
      <c r="B25" s="174">
        <f>ROW(B25) - ROW($B$13)</f>
        <v>12</v>
      </c>
      <c r="C25" s="173" t="s">
        <v>469</v>
      </c>
      <c r="D25" s="172" t="s">
        <v>470</v>
      </c>
      <c r="E25" s="173" t="s">
        <v>192</v>
      </c>
      <c r="F25" s="173" t="s">
        <v>471</v>
      </c>
      <c r="G25" s="173">
        <v>805</v>
      </c>
      <c r="H25" s="173" t="s">
        <v>472</v>
      </c>
      <c r="I25" s="173" t="s">
        <v>473</v>
      </c>
      <c r="J25" s="172" t="s">
        <v>101</v>
      </c>
      <c r="K25" s="171" t="s">
        <v>474</v>
      </c>
      <c r="L25" s="171">
        <f t="shared" si="1"/>
        <v>14</v>
      </c>
      <c r="M25" s="171">
        <v>2</v>
      </c>
      <c r="N25" s="171"/>
    </row>
    <row r="26" spans="1:14" ht="63.75" x14ac:dyDescent="0.25">
      <c r="A26" s="175"/>
      <c r="B26" s="174">
        <f t="shared" si="0"/>
        <v>13</v>
      </c>
      <c r="C26" s="178" t="s">
        <v>475</v>
      </c>
      <c r="D26" s="179" t="s">
        <v>476</v>
      </c>
      <c r="E26" s="178" t="s">
        <v>166</v>
      </c>
      <c r="F26" s="178" t="s">
        <v>477</v>
      </c>
      <c r="G26" s="178">
        <v>805</v>
      </c>
      <c r="H26" s="178" t="s">
        <v>149</v>
      </c>
      <c r="I26" s="178" t="s">
        <v>478</v>
      </c>
      <c r="J26" s="177" t="s">
        <v>101</v>
      </c>
      <c r="K26" s="176" t="s">
        <v>479</v>
      </c>
      <c r="L26" s="171">
        <f t="shared" si="1"/>
        <v>35</v>
      </c>
      <c r="M26" s="176">
        <v>5</v>
      </c>
      <c r="N26" s="176" t="s">
        <v>161</v>
      </c>
    </row>
    <row r="27" spans="1:14" ht="63.75" x14ac:dyDescent="0.25">
      <c r="A27" s="175"/>
      <c r="B27" s="174">
        <f>ROW(B27) - ROW($B$13)</f>
        <v>14</v>
      </c>
      <c r="C27" s="173" t="s">
        <v>480</v>
      </c>
      <c r="D27" s="172" t="s">
        <v>152</v>
      </c>
      <c r="E27" s="173" t="s">
        <v>151</v>
      </c>
      <c r="F27" s="173" t="s">
        <v>150</v>
      </c>
      <c r="G27" s="173"/>
      <c r="H27" s="173" t="s">
        <v>149</v>
      </c>
      <c r="I27" s="173" t="s">
        <v>148</v>
      </c>
      <c r="J27" s="172" t="s">
        <v>101</v>
      </c>
      <c r="K27" s="171" t="s">
        <v>147</v>
      </c>
      <c r="L27" s="171">
        <f t="shared" si="1"/>
        <v>35</v>
      </c>
      <c r="M27" s="171">
        <v>5</v>
      </c>
      <c r="N27" s="171"/>
    </row>
    <row r="28" spans="1:14" ht="76.5" x14ac:dyDescent="0.25">
      <c r="A28" s="175"/>
      <c r="B28" s="174">
        <f t="shared" si="0"/>
        <v>15</v>
      </c>
      <c r="C28" s="178" t="s">
        <v>481</v>
      </c>
      <c r="D28" s="179" t="s">
        <v>482</v>
      </c>
      <c r="E28" s="178" t="s">
        <v>378</v>
      </c>
      <c r="F28" s="178" t="s">
        <v>483</v>
      </c>
      <c r="G28" s="178">
        <v>805</v>
      </c>
      <c r="H28" s="178" t="s">
        <v>149</v>
      </c>
      <c r="I28" s="178" t="s">
        <v>484</v>
      </c>
      <c r="J28" s="177" t="s">
        <v>101</v>
      </c>
      <c r="K28" s="176" t="s">
        <v>485</v>
      </c>
      <c r="L28" s="171">
        <f t="shared" si="1"/>
        <v>14</v>
      </c>
      <c r="M28" s="176">
        <v>2</v>
      </c>
      <c r="N28" s="176"/>
    </row>
    <row r="29" spans="1:14" ht="51" x14ac:dyDescent="0.25">
      <c r="A29" s="175"/>
      <c r="B29" s="174">
        <f>ROW(B29) - ROW($B$13)</f>
        <v>16</v>
      </c>
      <c r="C29" s="173" t="s">
        <v>486</v>
      </c>
      <c r="D29" s="172" t="s">
        <v>487</v>
      </c>
      <c r="E29" s="173" t="s">
        <v>192</v>
      </c>
      <c r="F29" s="173" t="s">
        <v>488</v>
      </c>
      <c r="G29" s="173">
        <v>805</v>
      </c>
      <c r="H29" s="173" t="s">
        <v>149</v>
      </c>
      <c r="I29" s="173" t="s">
        <v>489</v>
      </c>
      <c r="J29" s="172" t="s">
        <v>101</v>
      </c>
      <c r="K29" s="171" t="s">
        <v>490</v>
      </c>
      <c r="L29" s="171">
        <f t="shared" si="1"/>
        <v>35</v>
      </c>
      <c r="M29" s="171">
        <v>5</v>
      </c>
      <c r="N29" s="171" t="s">
        <v>161</v>
      </c>
    </row>
    <row r="30" spans="1:14" ht="76.5" x14ac:dyDescent="0.25">
      <c r="A30" s="175"/>
      <c r="B30" s="174">
        <f t="shared" si="0"/>
        <v>17</v>
      </c>
      <c r="C30" s="178" t="s">
        <v>491</v>
      </c>
      <c r="D30" s="179" t="s">
        <v>492</v>
      </c>
      <c r="E30" s="178" t="s">
        <v>192</v>
      </c>
      <c r="F30" s="178" t="s">
        <v>493</v>
      </c>
      <c r="G30" s="178"/>
      <c r="H30" s="178" t="s">
        <v>156</v>
      </c>
      <c r="I30" s="178" t="s">
        <v>494</v>
      </c>
      <c r="J30" s="177" t="s">
        <v>101</v>
      </c>
      <c r="K30" s="176" t="s">
        <v>495</v>
      </c>
      <c r="L30" s="171">
        <f t="shared" si="1"/>
        <v>14</v>
      </c>
      <c r="M30" s="176">
        <v>2</v>
      </c>
      <c r="N30" s="176"/>
    </row>
    <row r="31" spans="1:14" ht="63.75" x14ac:dyDescent="0.25">
      <c r="A31" s="175"/>
      <c r="B31" s="174">
        <f>ROW(B31) - ROW($B$13)</f>
        <v>18</v>
      </c>
      <c r="C31" s="173" t="s">
        <v>496</v>
      </c>
      <c r="D31" s="172" t="s">
        <v>497</v>
      </c>
      <c r="E31" s="173" t="s">
        <v>158</v>
      </c>
      <c r="F31" s="173" t="s">
        <v>498</v>
      </c>
      <c r="G31" s="173">
        <v>805</v>
      </c>
      <c r="H31" s="173" t="s">
        <v>149</v>
      </c>
      <c r="I31" s="173" t="s">
        <v>499</v>
      </c>
      <c r="J31" s="172" t="s">
        <v>101</v>
      </c>
      <c r="K31" s="171" t="s">
        <v>500</v>
      </c>
      <c r="L31" s="171">
        <f t="shared" si="1"/>
        <v>21</v>
      </c>
      <c r="M31" s="171">
        <v>3</v>
      </c>
      <c r="N31" s="171" t="s">
        <v>161</v>
      </c>
    </row>
    <row r="32" spans="1:14" ht="63.75" x14ac:dyDescent="0.25">
      <c r="A32" s="175"/>
      <c r="B32" s="212">
        <f t="shared" si="0"/>
        <v>19</v>
      </c>
      <c r="C32" s="213" t="s">
        <v>501</v>
      </c>
      <c r="D32" s="214" t="s">
        <v>502</v>
      </c>
      <c r="E32" s="213" t="s">
        <v>503</v>
      </c>
      <c r="F32" s="213" t="s">
        <v>504</v>
      </c>
      <c r="G32" s="213">
        <v>805</v>
      </c>
      <c r="H32" s="213" t="s">
        <v>156</v>
      </c>
      <c r="I32" s="213" t="s">
        <v>505</v>
      </c>
      <c r="J32" s="214" t="s">
        <v>101</v>
      </c>
      <c r="K32" s="215" t="s">
        <v>506</v>
      </c>
      <c r="L32" s="216">
        <f t="shared" si="1"/>
        <v>21</v>
      </c>
      <c r="M32" s="176">
        <v>3</v>
      </c>
      <c r="N32" s="176"/>
    </row>
    <row r="33" spans="1:14" ht="51" x14ac:dyDescent="0.25">
      <c r="A33" s="175"/>
      <c r="B33" s="174">
        <f>ROW(B33) - ROW($B$13)</f>
        <v>20</v>
      </c>
      <c r="C33" s="173" t="s">
        <v>507</v>
      </c>
      <c r="D33" s="172" t="s">
        <v>508</v>
      </c>
      <c r="E33" s="173" t="s">
        <v>192</v>
      </c>
      <c r="F33" s="173" t="s">
        <v>509</v>
      </c>
      <c r="G33" s="173">
        <v>805</v>
      </c>
      <c r="H33" s="173" t="s">
        <v>149</v>
      </c>
      <c r="I33" s="173" t="s">
        <v>510</v>
      </c>
      <c r="J33" s="172" t="s">
        <v>101</v>
      </c>
      <c r="K33" s="171" t="s">
        <v>511</v>
      </c>
      <c r="L33" s="171">
        <f t="shared" si="1"/>
        <v>21</v>
      </c>
      <c r="M33" s="171">
        <v>3</v>
      </c>
      <c r="N33" s="171"/>
    </row>
    <row r="34" spans="1:14" ht="76.5" x14ac:dyDescent="0.25">
      <c r="A34" s="175"/>
      <c r="B34" s="174">
        <f t="shared" si="0"/>
        <v>21</v>
      </c>
      <c r="C34" s="178" t="s">
        <v>512</v>
      </c>
      <c r="D34" s="179" t="s">
        <v>513</v>
      </c>
      <c r="E34" s="178" t="s">
        <v>120</v>
      </c>
      <c r="F34" s="178">
        <v>5003</v>
      </c>
      <c r="G34" s="178"/>
      <c r="H34" s="178" t="s">
        <v>514</v>
      </c>
      <c r="I34" s="178" t="s">
        <v>515</v>
      </c>
      <c r="J34" s="177" t="s">
        <v>101</v>
      </c>
      <c r="K34" s="176" t="s">
        <v>516</v>
      </c>
      <c r="L34" s="171">
        <f t="shared" si="1"/>
        <v>70</v>
      </c>
      <c r="M34" s="181">
        <v>10</v>
      </c>
      <c r="N34" s="181" t="s">
        <v>123</v>
      </c>
    </row>
    <row r="35" spans="1:14" ht="76.5" x14ac:dyDescent="0.25">
      <c r="A35" s="175"/>
      <c r="B35" s="174">
        <f>ROW(B35) - ROW($B$13)</f>
        <v>22</v>
      </c>
      <c r="C35" s="173" t="s">
        <v>517</v>
      </c>
      <c r="D35" s="172" t="s">
        <v>518</v>
      </c>
      <c r="E35" s="173" t="s">
        <v>120</v>
      </c>
      <c r="F35" s="173">
        <v>5002</v>
      </c>
      <c r="G35" s="173"/>
      <c r="H35" s="173" t="s">
        <v>519</v>
      </c>
      <c r="I35" s="173" t="s">
        <v>520</v>
      </c>
      <c r="J35" s="172" t="s">
        <v>101</v>
      </c>
      <c r="K35" s="171" t="s">
        <v>521</v>
      </c>
      <c r="L35" s="171">
        <f t="shared" si="1"/>
        <v>70</v>
      </c>
      <c r="M35" s="180">
        <v>10</v>
      </c>
      <c r="N35" s="180" t="s">
        <v>116</v>
      </c>
    </row>
    <row r="36" spans="1:14" ht="76.5" x14ac:dyDescent="0.25">
      <c r="A36" s="175"/>
      <c r="B36" s="174">
        <f t="shared" si="0"/>
        <v>23</v>
      </c>
      <c r="C36" s="178" t="s">
        <v>522</v>
      </c>
      <c r="D36" s="179" t="s">
        <v>121</v>
      </c>
      <c r="E36" s="178" t="s">
        <v>120</v>
      </c>
      <c r="F36" s="178">
        <v>5011</v>
      </c>
      <c r="G36" s="178"/>
      <c r="H36" s="178" t="s">
        <v>126</v>
      </c>
      <c r="I36" s="178" t="s">
        <v>125</v>
      </c>
      <c r="J36" s="177" t="s">
        <v>101</v>
      </c>
      <c r="K36" s="176" t="s">
        <v>124</v>
      </c>
      <c r="L36" s="171">
        <f t="shared" si="1"/>
        <v>70</v>
      </c>
      <c r="M36" s="181">
        <v>10</v>
      </c>
      <c r="N36" s="181" t="s">
        <v>123</v>
      </c>
    </row>
    <row r="37" spans="1:14" ht="51" x14ac:dyDescent="0.25">
      <c r="A37" s="175"/>
      <c r="B37" s="174">
        <f>ROW(B37) - ROW($B$13)</f>
        <v>24</v>
      </c>
      <c r="C37" s="173" t="s">
        <v>523</v>
      </c>
      <c r="D37" s="172" t="s">
        <v>524</v>
      </c>
      <c r="E37" s="173" t="s">
        <v>412</v>
      </c>
      <c r="F37" s="173" t="s">
        <v>525</v>
      </c>
      <c r="G37" s="173" t="s">
        <v>526</v>
      </c>
      <c r="H37" s="173" t="s">
        <v>527</v>
      </c>
      <c r="I37" s="173" t="s">
        <v>528</v>
      </c>
      <c r="J37" s="172" t="s">
        <v>101</v>
      </c>
      <c r="K37" s="171" t="s">
        <v>529</v>
      </c>
      <c r="L37" s="171">
        <f t="shared" si="1"/>
        <v>28</v>
      </c>
      <c r="M37" s="171">
        <v>4</v>
      </c>
      <c r="N37" s="171"/>
    </row>
    <row r="38" spans="1:14" ht="76.5" x14ac:dyDescent="0.25">
      <c r="A38" s="175"/>
      <c r="B38" s="174">
        <f t="shared" si="0"/>
        <v>25</v>
      </c>
      <c r="C38" s="178" t="s">
        <v>530</v>
      </c>
      <c r="D38" s="179" t="s">
        <v>531</v>
      </c>
      <c r="E38" s="178" t="s">
        <v>106</v>
      </c>
      <c r="F38" s="178" t="s">
        <v>532</v>
      </c>
      <c r="G38" s="178"/>
      <c r="H38" s="178" t="s">
        <v>527</v>
      </c>
      <c r="I38" s="178" t="s">
        <v>533</v>
      </c>
      <c r="J38" s="177" t="s">
        <v>101</v>
      </c>
      <c r="K38" s="176" t="s">
        <v>534</v>
      </c>
      <c r="L38" s="171">
        <f t="shared" si="1"/>
        <v>7</v>
      </c>
      <c r="M38" s="176">
        <v>1</v>
      </c>
      <c r="N38" s="176"/>
    </row>
    <row r="39" spans="1:14" x14ac:dyDescent="0.25">
      <c r="A39" s="170"/>
      <c r="B39" s="169"/>
      <c r="C39" s="168"/>
      <c r="D39" s="167"/>
      <c r="E39" s="166"/>
      <c r="F39" s="164"/>
      <c r="G39" s="165"/>
      <c r="H39" s="164"/>
      <c r="I39" s="164"/>
      <c r="J39" s="164"/>
      <c r="K39" s="163"/>
      <c r="L39" s="163"/>
      <c r="M39" s="163"/>
      <c r="N39" s="162">
        <f>SUM(N14:N38)</f>
        <v>0</v>
      </c>
    </row>
    <row r="40" spans="1:14" s="130" customFormat="1" ht="23.25" x14ac:dyDescent="0.2">
      <c r="A40" s="150"/>
      <c r="B40" s="161" t="s">
        <v>99</v>
      </c>
      <c r="C40" s="160"/>
      <c r="D40" s="158"/>
      <c r="E40" s="159"/>
      <c r="F40" s="158"/>
      <c r="G40" s="157" t="s">
        <v>72</v>
      </c>
      <c r="H40" s="156"/>
      <c r="I40" s="155"/>
      <c r="J40" s="154"/>
      <c r="K40" s="153"/>
      <c r="L40" s="153"/>
      <c r="M40" s="153"/>
      <c r="N40" s="153"/>
    </row>
    <row r="41" spans="1:14" s="130" customFormat="1" ht="23.25" x14ac:dyDescent="0.2">
      <c r="A41" s="150"/>
      <c r="B41" s="149"/>
      <c r="C41" s="127"/>
      <c r="D41" s="129"/>
      <c r="E41" s="148"/>
      <c r="F41" s="127"/>
      <c r="G41" s="152"/>
      <c r="H41" s="127"/>
      <c r="I41" s="127"/>
      <c r="J41" s="151" t="s">
        <v>98</v>
      </c>
      <c r="K41" s="144"/>
      <c r="L41" s="144"/>
      <c r="M41" s="144"/>
      <c r="N41" s="144"/>
    </row>
    <row r="42" spans="1:14" s="130" customFormat="1" ht="23.25" x14ac:dyDescent="0.2">
      <c r="A42" s="150"/>
      <c r="B42" s="149"/>
      <c r="C42" s="127"/>
      <c r="D42" s="129"/>
      <c r="E42" s="148"/>
      <c r="F42" s="127"/>
      <c r="G42" s="147"/>
      <c r="H42" s="146" t="s">
        <v>97</v>
      </c>
      <c r="I42" s="145"/>
      <c r="J42" s="144"/>
      <c r="K42" s="143"/>
      <c r="L42" s="143"/>
      <c r="M42" s="143"/>
      <c r="N42" s="143"/>
    </row>
    <row r="43" spans="1:14" s="130" customFormat="1" ht="23.25" customHeight="1" thickBot="1" x14ac:dyDescent="0.25">
      <c r="A43" s="142"/>
      <c r="B43" s="141"/>
      <c r="C43" s="138"/>
      <c r="D43" s="140"/>
      <c r="E43" s="139"/>
      <c r="F43" s="138"/>
      <c r="G43" s="137"/>
      <c r="H43" s="136" t="s">
        <v>96</v>
      </c>
      <c r="I43" s="135"/>
      <c r="J43" s="134"/>
      <c r="K43" s="133"/>
      <c r="L43" s="133"/>
      <c r="M43" s="133"/>
      <c r="N43" s="133"/>
    </row>
    <row r="44" spans="1:14" s="130" customFormat="1" x14ac:dyDescent="0.2">
      <c r="B44" s="131"/>
      <c r="C44" s="127"/>
      <c r="D44" s="129"/>
      <c r="E44" s="127"/>
      <c r="F44" s="127"/>
      <c r="G44" s="132"/>
      <c r="H44" s="132"/>
      <c r="I44" s="132"/>
      <c r="J44" s="132"/>
      <c r="K44" s="127"/>
      <c r="L44" s="127"/>
      <c r="M44" s="127"/>
      <c r="N44" s="127"/>
    </row>
    <row r="45" spans="1:14" s="130" customFormat="1" ht="9.75" customHeight="1" x14ac:dyDescent="0.2">
      <c r="B45" s="131"/>
      <c r="C45" s="131"/>
      <c r="K45" s="128"/>
      <c r="L45" s="128"/>
      <c r="M45" s="128"/>
      <c r="N45" s="128"/>
    </row>
    <row r="46" spans="1:14" s="130" customFormat="1" ht="12.95" customHeight="1" x14ac:dyDescent="0.2">
      <c r="B46" s="131"/>
      <c r="C46" s="131"/>
      <c r="K46" s="128"/>
      <c r="L46" s="128"/>
      <c r="M46" s="128"/>
      <c r="N46" s="128"/>
    </row>
    <row r="47" spans="1:14" s="130" customFormat="1" ht="12.95" customHeight="1" x14ac:dyDescent="0.2">
      <c r="B47" s="131"/>
      <c r="C47" s="131"/>
      <c r="K47" s="128"/>
      <c r="L47" s="128"/>
      <c r="M47" s="128"/>
      <c r="N47" s="128"/>
    </row>
    <row r="48" spans="1:14" s="130" customFormat="1" ht="12.95" customHeight="1" x14ac:dyDescent="0.2">
      <c r="B48" s="131"/>
      <c r="C48" s="131"/>
      <c r="K48" s="128"/>
      <c r="L48" s="128"/>
      <c r="M48" s="128"/>
      <c r="N48" s="128"/>
    </row>
  </sheetData>
  <mergeCells count="1">
    <mergeCell ref="B2:D2"/>
  </mergeCells>
  <pageMargins left="0.46" right="0.36" top="0.57999999999999996" bottom="1" header="0.5" footer="0.5"/>
  <pageSetup paperSize="17" scale="37" orientation="landscape" horizontalDpi="4294967295" verticalDpi="4294967295" r:id="rId1"/>
  <headerFooter alignWithMargins="0">
    <oddFooter>&amp;L&amp;BAltium Limited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D2200215 OMC DCPD Chassis BOM</vt:lpstr>
      <vt:lpstr>D2200043-v2 BOM</vt:lpstr>
      <vt:lpstr>D2200044-v2 BOM</vt:lpstr>
      <vt:lpstr>D2200045-v1 BOM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dschaetz</dc:creator>
  <cp:lastModifiedBy>Dean Schaetzl</cp:lastModifiedBy>
  <dcterms:created xsi:type="dcterms:W3CDTF">2020-01-06T18:42:32Z</dcterms:created>
  <dcterms:modified xsi:type="dcterms:W3CDTF">2022-12-08T21:47:41Z</dcterms:modified>
</cp:coreProperties>
</file>