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an\A+\D2200044 OMC DCPD Whitening Signal Chain\Project Outputs for D2200044-v2 OMC DCPD Whitening PCB\BOM\"/>
    </mc:Choice>
  </mc:AlternateContent>
  <xr:revisionPtr revIDLastSave="0" documentId="13_ncr:1_{916F6E57-A112-40AE-9438-24D1D316BF8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OM Report" sheetId="1" r:id="rId1"/>
    <sheet name="Project Informa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1" l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N41" i="1"/>
  <c r="B15" i="1" l="1"/>
  <c r="B14" i="1"/>
  <c r="D10" i="1"/>
  <c r="C10" i="1"/>
</calcChain>
</file>

<file path=xl/sharedStrings.xml><?xml version="1.0" encoding="utf-8"?>
<sst xmlns="http://schemas.openxmlformats.org/spreadsheetml/2006/main" count="292" uniqueCount="227">
  <si>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</si>
  <si>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</si>
  <si>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</si>
  <si>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</si>
  <si>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</si>
  <si>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</si>
  <si>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</si>
  <si>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</si>
  <si>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</si>
  <si>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</si>
  <si>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</si>
  <si>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</si>
  <si>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</si>
  <si>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</si>
  <si>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</si>
  <si>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</si>
  <si>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</si>
  <si>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</si>
  <si>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</si>
  <si>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</si>
  <si>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</si>
  <si>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</si>
  <si>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</si>
  <si>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</si>
  <si>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</si>
  <si>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pcs:</t>
  </si>
  <si>
    <t>TH</t>
  </si>
  <si>
    <t>SM</t>
  </si>
  <si>
    <t>Bill of Materials for Project [D2200044-v2 OMC DCPD Whitening PCB.PrjPcb] (No PCB Document Selected)</t>
  </si>
  <si>
    <t>D2200044-v2 OMC DCPD Whitening PCB.PrjPcb</t>
  </si>
  <si>
    <t>Dean Schaetzl</t>
  </si>
  <si>
    <t>D2200044</t>
  </si>
  <si>
    <t>v2</t>
  </si>
  <si>
    <t>None</t>
  </si>
  <si>
    <t>1/4/2023</t>
  </si>
  <si>
    <t>11:01 AM</t>
  </si>
  <si>
    <t>Designator</t>
  </si>
  <si>
    <t>C1A, C1B, C2A, C2B, C3A, C3B, C5A, C5B, C14A, C14B, C15A, C15B</t>
  </si>
  <si>
    <t>C4A, C4B</t>
  </si>
  <si>
    <t>C6A, C6B</t>
  </si>
  <si>
    <t>C7A, C7B</t>
  </si>
  <si>
    <t>C8A, C8B, C9A, C9B, C10A, C10B, C13A, C13B</t>
  </si>
  <si>
    <t>C11A, C11B</t>
  </si>
  <si>
    <t>C12A, C12B, C16A, C16B</t>
  </si>
  <si>
    <t>D1, D2</t>
  </si>
  <si>
    <t>D3A, D3B</t>
  </si>
  <si>
    <t>J1</t>
  </si>
  <si>
    <t>J2</t>
  </si>
  <si>
    <t>K1A, K1B</t>
  </si>
  <si>
    <t>P1</t>
  </si>
  <si>
    <t>R1, R4A, R4B, R7A, R7B</t>
  </si>
  <si>
    <t>R2A, R2B, R3A, R3B, R5A, R5B, R6A, R6B</t>
  </si>
  <si>
    <t>R8A, R8B</t>
  </si>
  <si>
    <t>R9A, R9B</t>
  </si>
  <si>
    <t>R10A, R10B</t>
  </si>
  <si>
    <t>R11A, R11B, R21A, R21B</t>
  </si>
  <si>
    <t>R12A, R12B, R15A, R15B, R17A, R17B, R18A, R18B</t>
  </si>
  <si>
    <t>R13A, R13B, R19A, R19B</t>
  </si>
  <si>
    <t>R14A, R14B, R20A, R20B</t>
  </si>
  <si>
    <t>R16A, R16B</t>
  </si>
  <si>
    <t>TP1A, TP1B, TP2A, TP2B, TP3A, TP3B</t>
  </si>
  <si>
    <t>U1A, U1B</t>
  </si>
  <si>
    <t>U3A, U3B</t>
  </si>
  <si>
    <t>U?A, U?B</t>
  </si>
  <si>
    <t>Comment</t>
  </si>
  <si>
    <t>0.1 uF</t>
  </si>
  <si>
    <t>3p</t>
  </si>
  <si>
    <t>1pF +/-0.05pF</t>
  </si>
  <si>
    <t>1uF (2%)(PP)</t>
  </si>
  <si>
    <t>4.7 pF (+/-0.05pF)(TF)</t>
  </si>
  <si>
    <t>1800pF 50V (1%)(PPS)</t>
  </si>
  <si>
    <t>10uF</t>
  </si>
  <si>
    <t>50V 1A</t>
  </si>
  <si>
    <t>1N4148</t>
  </si>
  <si>
    <t>D9F RA</t>
  </si>
  <si>
    <t>D9M 90DEG</t>
  </si>
  <si>
    <t>Relay SPDT</t>
  </si>
  <si>
    <t>HDR 3x1 R/A</t>
  </si>
  <si>
    <t>0 Ohm</t>
  </si>
  <si>
    <t>5k (0.05%)</t>
  </si>
  <si>
    <t>1k (0.01%)</t>
  </si>
  <si>
    <t>143k (0.1%)</t>
  </si>
  <si>
    <t>16k (0.05%)</t>
  </si>
  <si>
    <t>100k (0.01%)</t>
  </si>
  <si>
    <t>3.01k (0.01%)</t>
  </si>
  <si>
    <t>1.5k (0.01%)</t>
  </si>
  <si>
    <t>OMIT</t>
  </si>
  <si>
    <t>Black</t>
  </si>
  <si>
    <t>AD8672</t>
  </si>
  <si>
    <t>LT1125CS</t>
  </si>
  <si>
    <t>OP27</t>
  </si>
  <si>
    <t>Manufacturer</t>
  </si>
  <si>
    <t>KEMET</t>
  </si>
  <si>
    <t>Kyocera AVX</t>
  </si>
  <si>
    <t>Vishay BCcomponents</t>
  </si>
  <si>
    <t>Panasonic</t>
  </si>
  <si>
    <t>Diodes</t>
  </si>
  <si>
    <t>MCC</t>
  </si>
  <si>
    <t>TE Connectivity</t>
  </si>
  <si>
    <t>EDAC</t>
  </si>
  <si>
    <t>Comus</t>
  </si>
  <si>
    <t>Molex</t>
  </si>
  <si>
    <t>Stackpole Electronics</t>
  </si>
  <si>
    <t>Vishay Dale Thin Film</t>
  </si>
  <si>
    <t>Susumu</t>
  </si>
  <si>
    <t>Vishay Sfernice</t>
  </si>
  <si>
    <t>Keystone Electronics</t>
  </si>
  <si>
    <t>Analog Devices</t>
  </si>
  <si>
    <t>Analog Devices / Linear Technology</t>
  </si>
  <si>
    <t>Manufacturer Part Number</t>
  </si>
  <si>
    <t>C1210C104J5GACTU</t>
  </si>
  <si>
    <t>600F3R0AT250XT</t>
  </si>
  <si>
    <t>CBR08C109ACGAC</t>
  </si>
  <si>
    <t>BFC241671005</t>
  </si>
  <si>
    <t>06035J4R7ABTTR</t>
  </si>
  <si>
    <t>ECH-U1H182GX5</t>
  </si>
  <si>
    <t>T495D106K035ATE125</t>
  </si>
  <si>
    <t>S1AB-13-F</t>
  </si>
  <si>
    <t>1N4148WL2-TP</t>
  </si>
  <si>
    <t>5747844-4</t>
  </si>
  <si>
    <t>621-009-260-042</t>
  </si>
  <si>
    <t>BFM-1C-12E</t>
  </si>
  <si>
    <t>RMCF1206ZT0R00</t>
  </si>
  <si>
    <t>PLT0805Z5001AST5</t>
  </si>
  <si>
    <t>RNCF0805TKY1K00</t>
  </si>
  <si>
    <t>RQ73C2A143KBTD</t>
  </si>
  <si>
    <t>RG2012N-163-W-T1</t>
  </si>
  <si>
    <t>P2TC1206D1003LNTA</t>
  </si>
  <si>
    <t>RNCF1206TKY1K00</t>
  </si>
  <si>
    <t>ERA-8ARW3011V</t>
  </si>
  <si>
    <t>RG3216L-152-L-T05</t>
  </si>
  <si>
    <t>AD8672ARZ</t>
  </si>
  <si>
    <t>LT1125CSW#PBF</t>
  </si>
  <si>
    <t>OP27GSZ-REEL</t>
  </si>
  <si>
    <t>Case/Package</t>
  </si>
  <si>
    <t>Radial</t>
  </si>
  <si>
    <t>SMB</t>
  </si>
  <si>
    <t>Metal</t>
  </si>
  <si>
    <t>R</t>
  </si>
  <si>
    <t>SOIC</t>
  </si>
  <si>
    <t>Footprint</t>
  </si>
  <si>
    <t>1206 (3216 Metric) CAP</t>
  </si>
  <si>
    <t>2012[0805] COG CAP</t>
  </si>
  <si>
    <t>0805 CAP</t>
  </si>
  <si>
    <t>CAP POLY 15mm Pitch (17.5mm x 10.00mm)</t>
  </si>
  <si>
    <t>0603 CAP</t>
  </si>
  <si>
    <t>2917 (7343 Metric)</t>
  </si>
  <si>
    <t>DO-214AA, SMB</t>
  </si>
  <si>
    <t>0402 Diode</t>
  </si>
  <si>
    <t>D9F 90DEG</t>
  </si>
  <si>
    <t>Relay SPDT 0.25A 12V</t>
  </si>
  <si>
    <t>MOLEX HDR1X3 R/A</t>
  </si>
  <si>
    <t>1206 Resistor</t>
  </si>
  <si>
    <t>0805 Resistor</t>
  </si>
  <si>
    <t>2012[0805]</t>
  </si>
  <si>
    <t>1206 Resistor - OMIT</t>
  </si>
  <si>
    <t>Test Point Tall - Black</t>
  </si>
  <si>
    <t>SOIC-8 (0.154", 3.90mm Width)</t>
  </si>
  <si>
    <t>SOIC-16W (0.295", 7.50mm Width)</t>
  </si>
  <si>
    <t>Description</t>
  </si>
  <si>
    <t>Multilayer Ceramic Capacitor, C Series, 0.1 - F, - 5%, C0G / NP0, 50 V, 1210 [3225 Metric] ;RoHS Compliant: Yes</t>
  </si>
  <si>
    <t>Cap Ceramic 1pF 500V C0G 0.05pF SMD 0805 125°C Paper T/R</t>
  </si>
  <si>
    <t>Radial AC and Pulse Polypropylene Film Capacitor Potted FILM CAPACITOR</t>
  </si>
  <si>
    <t>SMD Microwave Thin-Film Chip Capacitors 0603 4.7pF 50volts C0G +/-0.05pF</t>
  </si>
  <si>
    <t>Capacitor; ECHU, SMD, Stack Met PPS Film Cap, 50VDC, 0.0018uF, 2%, 0805, Cut Tape</t>
  </si>
  <si>
    <t>10µF Molded Tantalum Capacitors 35V 2917 (7343 Metric) 125mOhm</t>
  </si>
  <si>
    <t>DIODE GEN PURP 50V 1A SMB</t>
  </si>
  <si>
    <t>Diode Standard 100V 150mA Surface Mount DFN1006-2</t>
  </si>
  <si>
    <t>9 Position D-Sub Receptacle, Female Sockets Connector</t>
  </si>
  <si>
    <t>9 Position D-Sub Plug, Male Pins Connector</t>
  </si>
  <si>
    <t>RELAY REED SPDT .25A 12V</t>
  </si>
  <si>
    <t>Connector Header Through Hole, Right Angle 3 position 0.156" (3.96mm)</t>
  </si>
  <si>
    <t>RES 0 OHM JUMPER 1/4W 1206</t>
  </si>
  <si>
    <t>Res Thin Film 0805 5K Ohm 0.05% 1/4W ±5ppm/°C Molded SMD SMD T/R</t>
  </si>
  <si>
    <t>RNCF Precision Thin Film Chip Resistor 0805 Size 1K Ohm 0.01% 0.125 W 5 ppm/°C 2-Pin SMD T/R</t>
  </si>
  <si>
    <t>RES 143 KOHMS 0.1% 1/5W 0805</t>
  </si>
  <si>
    <t>Res Thin Film 2.0 x 1.2 mm 16K Ohm 0.05% 0.125W(1/8W) 10ppm/ C Molded SMD T/R</t>
  </si>
  <si>
    <t>100 kOhms ±0.01% 0.333W, 1/3W Chip Resistor 1206 (3216 Metric) Anti-Sulfur, Moisture Resistant Thin Film</t>
  </si>
  <si>
    <t>RNCF Precision Thin Film Chip Resistor 1206 Size 1K Ohm 0.01% 0.25 W 5 ppm/°C 2-Pin SMD T/R</t>
  </si>
  <si>
    <t>1206 Thin Film Chip Resistor / 1206 SMD Resistor 0.05% 10PPM 3.01 Kohm</t>
  </si>
  <si>
    <t>Thin Film Resistors - SMD 1/4W 1.5K Ohms 0.01% 1206 2ppm</t>
  </si>
  <si>
    <t>Black PC Test Point, Multipurpose Phosphor Bronze Silver Plating 0.063" (1.60mm) Hole Diameter Mounting Type</t>
  </si>
  <si>
    <t>IC OPAMP GP 10MHZ 8SOIC</t>
  </si>
  <si>
    <t>OP Amp Quad GP ±22V 16-Pin SOIC W</t>
  </si>
  <si>
    <t>OP Amp Single GP ±22V 8-Pin SOIC N T/R</t>
  </si>
  <si>
    <t>Supplier 1</t>
  </si>
  <si>
    <t>Digi-Key</t>
  </si>
  <si>
    <t>Supplier Part Number 1</t>
  </si>
  <si>
    <t>399-11187-1-ND</t>
  </si>
  <si>
    <t>1284-1899-1-ND</t>
  </si>
  <si>
    <t>399-11257-1-ND</t>
  </si>
  <si>
    <t>BC2076-ND</t>
  </si>
  <si>
    <t>478-10811-1-ND</t>
  </si>
  <si>
    <t>PCF1299CT-ND</t>
  </si>
  <si>
    <t>399-10292-1-ND</t>
  </si>
  <si>
    <t>S1AB-FDICT-ND</t>
  </si>
  <si>
    <t>1N4148WL2-TPMSCT-ND</t>
  </si>
  <si>
    <t>A32117-ND</t>
  </si>
  <si>
    <t>621-009-260-042-ND</t>
  </si>
  <si>
    <t>1835-1150-ND</t>
  </si>
  <si>
    <t>WM13208-ND</t>
  </si>
  <si>
    <t>RMCF1206ZT0R00CT-ND</t>
  </si>
  <si>
    <t>PLT0805-5.0KACT-ND</t>
  </si>
  <si>
    <t>RNCF0805TKY1K00CT-ND</t>
  </si>
  <si>
    <t>A139874CT-ND</t>
  </si>
  <si>
    <t>408-1688-1-ND</t>
  </si>
  <si>
    <t>716-P2TC1206D1003LNTACT-ND</t>
  </si>
  <si>
    <t>RNCF1206TKY1K00CT-ND</t>
  </si>
  <si>
    <t>P18821CT-ND</t>
  </si>
  <si>
    <t>408-1647-1-ND</t>
  </si>
  <si>
    <t>36-5011-ND</t>
  </si>
  <si>
    <t>AD8672ARZ-ND</t>
  </si>
  <si>
    <t>LT1125CSW#PBF-ND</t>
  </si>
  <si>
    <t>OP27GSZ-REELCT-ND</t>
  </si>
  <si>
    <t>Supplier Order Qty 1</t>
  </si>
  <si>
    <t>Quantity</t>
  </si>
  <si>
    <t>Mount</t>
  </si>
  <si>
    <t>Surface Mount</t>
  </si>
  <si>
    <t>Through Hole</t>
  </si>
  <si>
    <t>Through Hole,Panel</t>
  </si>
  <si>
    <t>PCB,Through Hole</t>
  </si>
  <si>
    <t>C:\Dean\A+\D2200044 OMC DCPD Whitening Signal Chain\D2200044-v2 OMC DCPD Whitening PCB.PrjPcb</t>
  </si>
  <si>
    <t>99</t>
  </si>
  <si>
    <t>1/4/2023 11:01 AM</t>
  </si>
  <si>
    <t>Bill of Materials</t>
  </si>
  <si>
    <t>BomReport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</si>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</sst>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3" fillId="3" borderId="1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3" fillId="6" borderId="1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3" fontId="5" fillId="0" borderId="15" xfId="0" applyNumberFormat="1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3" fontId="5" fillId="7" borderId="16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5" fillId="0" borderId="13" xfId="0" applyNumberFormat="1" applyFont="1" applyBorder="1" applyAlignment="1">
      <alignment horizontal="center" vertical="center" wrapText="1"/>
    </xf>
    <xf numFmtId="0" fontId="5" fillId="5" borderId="14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Font="1" applyFill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3" fontId="0" fillId="0" borderId="24" xfId="0" applyNumberFormat="1" applyBorder="1" applyAlignment="1">
      <alignment vertical="top"/>
    </xf>
    <xf numFmtId="0" fontId="3" fillId="6" borderId="24" xfId="0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vertical="center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showGridLines="0" tabSelected="1" topLeftCell="C1" zoomScale="85" zoomScaleNormal="85" workbookViewId="0">
      <selection activeCell="C26" sqref="A26:XFD26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26.5703125" style="8" bestFit="1" customWidth="1"/>
    <col min="5" max="5" width="23.85546875" style="2" bestFit="1" customWidth="1"/>
    <col min="6" max="6" width="27" style="2" bestFit="1" customWidth="1"/>
    <col min="7" max="7" width="23.7109375" style="2" customWidth="1"/>
    <col min="8" max="8" width="18.28515625" style="2" bestFit="1" customWidth="1"/>
    <col min="9" max="9" width="20.42578125" style="2" bestFit="1" customWidth="1"/>
    <col min="10" max="10" width="19" style="2" bestFit="1" customWidth="1"/>
    <col min="11" max="11" width="31.42578125" style="24" bestFit="1" customWidth="1"/>
    <col min="12" max="14" width="31.42578125" style="24" customWidth="1"/>
    <col min="15" max="16384" width="9.140625" style="2"/>
  </cols>
  <sheetData>
    <row r="1" spans="1:14" ht="13.5" thickBot="1" x14ac:dyDescent="0.25">
      <c r="A1" s="51"/>
      <c r="B1" s="32"/>
      <c r="C1" s="31"/>
      <c r="D1" s="26"/>
      <c r="E1" s="20"/>
      <c r="F1" s="20"/>
      <c r="G1" s="20"/>
      <c r="H1" s="20"/>
      <c r="I1" s="20"/>
      <c r="J1" s="20"/>
      <c r="K1" s="28"/>
      <c r="L1" s="28"/>
      <c r="M1" s="28"/>
      <c r="N1" s="28"/>
    </row>
    <row r="2" spans="1:14" ht="37.5" customHeight="1" thickBot="1" x14ac:dyDescent="0.25">
      <c r="A2" s="35"/>
      <c r="B2" s="99" t="s">
        <v>21</v>
      </c>
      <c r="C2" s="99"/>
      <c r="D2" s="100"/>
      <c r="E2" s="91" t="s">
        <v>28</v>
      </c>
      <c r="F2" s="25"/>
      <c r="G2" s="25"/>
      <c r="H2" s="25"/>
      <c r="I2" s="25"/>
      <c r="J2" s="3"/>
      <c r="K2" s="30"/>
      <c r="L2" s="30"/>
      <c r="M2" s="30"/>
      <c r="N2" s="30"/>
    </row>
    <row r="3" spans="1:14" x14ac:dyDescent="0.2">
      <c r="A3" s="35"/>
      <c r="B3" s="22" t="s">
        <v>2</v>
      </c>
      <c r="C3" s="46"/>
      <c r="D3" s="92" t="s">
        <v>29</v>
      </c>
      <c r="E3" s="22"/>
      <c r="F3" s="22"/>
      <c r="G3" s="22"/>
      <c r="H3" s="22"/>
      <c r="I3" s="22"/>
      <c r="J3" s="1"/>
      <c r="K3" s="29"/>
      <c r="L3" s="29"/>
      <c r="M3" s="29"/>
      <c r="N3" s="29"/>
    </row>
    <row r="4" spans="1:14" x14ac:dyDescent="0.2">
      <c r="A4" s="35"/>
      <c r="B4" s="22" t="s">
        <v>20</v>
      </c>
      <c r="C4" s="46"/>
      <c r="D4" s="92" t="s">
        <v>30</v>
      </c>
      <c r="E4" s="22"/>
      <c r="F4" s="22"/>
      <c r="G4" s="22"/>
      <c r="H4" s="22"/>
      <c r="I4" s="22"/>
      <c r="J4" s="1"/>
      <c r="K4" s="29"/>
      <c r="L4" s="29"/>
      <c r="M4" s="29"/>
      <c r="N4" s="29"/>
    </row>
    <row r="5" spans="1:14" x14ac:dyDescent="0.2">
      <c r="A5" s="35"/>
      <c r="B5" s="22" t="s">
        <v>18</v>
      </c>
      <c r="C5" s="46"/>
      <c r="D5" s="92" t="s">
        <v>31</v>
      </c>
      <c r="E5" s="22"/>
      <c r="F5" s="22"/>
      <c r="G5" s="22"/>
      <c r="H5" s="22"/>
      <c r="I5" s="22"/>
      <c r="J5" s="1"/>
      <c r="K5" s="29"/>
      <c r="L5" s="29"/>
      <c r="M5" s="29"/>
      <c r="N5" s="29"/>
    </row>
    <row r="6" spans="1:14" x14ac:dyDescent="0.2">
      <c r="A6" s="35"/>
      <c r="B6" s="22" t="s">
        <v>19</v>
      </c>
      <c r="C6" s="46"/>
      <c r="D6" s="92" t="s">
        <v>32</v>
      </c>
      <c r="E6" s="22"/>
      <c r="F6" s="22"/>
      <c r="G6" s="22"/>
      <c r="H6" s="22"/>
      <c r="I6" s="22"/>
      <c r="J6" s="1"/>
      <c r="K6" s="29"/>
      <c r="L6" s="29"/>
      <c r="M6" s="29"/>
      <c r="N6" s="29"/>
    </row>
    <row r="7" spans="1:14" x14ac:dyDescent="0.2">
      <c r="A7" s="35"/>
      <c r="B7" s="22" t="s">
        <v>3</v>
      </c>
      <c r="C7" s="46"/>
      <c r="D7" s="93" t="s">
        <v>33</v>
      </c>
      <c r="E7" s="46"/>
      <c r="F7" s="46"/>
      <c r="G7" s="46"/>
      <c r="H7" s="46"/>
      <c r="I7" s="46"/>
      <c r="J7" s="1"/>
      <c r="K7" s="29"/>
      <c r="L7" s="29"/>
      <c r="M7" s="29"/>
      <c r="N7" s="29"/>
    </row>
    <row r="8" spans="1:14" x14ac:dyDescent="0.2">
      <c r="A8" s="35"/>
      <c r="B8" s="33"/>
      <c r="C8" s="21"/>
      <c r="D8" s="15"/>
      <c r="E8" s="1"/>
      <c r="F8" s="1"/>
      <c r="G8" s="1"/>
      <c r="H8" s="1"/>
      <c r="I8" s="1"/>
      <c r="J8" s="22"/>
      <c r="K8" s="29"/>
      <c r="L8" s="29"/>
      <c r="M8" s="29"/>
      <c r="N8" s="29"/>
    </row>
    <row r="9" spans="1:14" ht="15.75" customHeight="1" x14ac:dyDescent="0.2">
      <c r="A9" s="35"/>
      <c r="B9" s="4" t="s">
        <v>0</v>
      </c>
      <c r="C9" s="94" t="s">
        <v>34</v>
      </c>
      <c r="D9" s="94" t="s">
        <v>35</v>
      </c>
      <c r="E9" s="4"/>
      <c r="F9" s="4"/>
      <c r="G9" s="4"/>
      <c r="H9" s="4"/>
      <c r="I9" s="4"/>
      <c r="J9" s="1"/>
      <c r="K9" s="29"/>
      <c r="L9" s="29"/>
      <c r="M9" s="29"/>
      <c r="N9" s="29"/>
    </row>
    <row r="10" spans="1:14" ht="15.75" customHeight="1" x14ac:dyDescent="0.2">
      <c r="A10" s="35"/>
      <c r="B10" s="1" t="s">
        <v>1</v>
      </c>
      <c r="C10" s="5">
        <f ca="1">TODAY()</f>
        <v>44930</v>
      </c>
      <c r="D10" s="6">
        <f ca="1">NOW()</f>
        <v>44930.460377314812</v>
      </c>
      <c r="E10" s="4"/>
      <c r="F10" s="4"/>
      <c r="G10" s="4"/>
      <c r="H10" s="4"/>
      <c r="I10" s="4"/>
      <c r="J10" s="1"/>
      <c r="K10" s="29"/>
      <c r="L10" s="29"/>
      <c r="M10" s="29"/>
      <c r="N10" s="29"/>
    </row>
    <row r="11" spans="1:14" ht="15.75" customHeight="1" x14ac:dyDescent="0.2">
      <c r="A11" s="35"/>
      <c r="B11" s="4"/>
      <c r="C11" s="16"/>
      <c r="D11" s="16"/>
      <c r="E11" s="4"/>
      <c r="F11" s="4"/>
      <c r="G11" s="4"/>
      <c r="H11" s="4"/>
      <c r="I11" s="4"/>
      <c r="J11" s="1"/>
      <c r="K11" s="29"/>
      <c r="L11" s="29"/>
      <c r="M11" s="29"/>
      <c r="N11" s="29"/>
    </row>
    <row r="12" spans="1:14" ht="15.75" customHeight="1" x14ac:dyDescent="0.2">
      <c r="A12" s="35"/>
      <c r="B12" s="1"/>
      <c r="C12" s="17"/>
      <c r="D12" s="17"/>
      <c r="E12" s="1"/>
      <c r="F12" s="1"/>
      <c r="G12" s="1"/>
      <c r="H12" s="1"/>
      <c r="I12" s="1"/>
      <c r="J12" s="1"/>
      <c r="K12" s="29"/>
      <c r="L12" s="29"/>
      <c r="M12" s="29"/>
      <c r="N12" s="29"/>
    </row>
    <row r="13" spans="1:14" s="18" customFormat="1" ht="41.25" customHeight="1" x14ac:dyDescent="0.2">
      <c r="A13" s="36"/>
      <c r="B13" s="34" t="s">
        <v>22</v>
      </c>
      <c r="C13" s="27" t="s">
        <v>36</v>
      </c>
      <c r="D13" s="27" t="s">
        <v>64</v>
      </c>
      <c r="E13" s="27" t="s">
        <v>91</v>
      </c>
      <c r="F13" s="27" t="s">
        <v>109</v>
      </c>
      <c r="G13" s="27" t="s">
        <v>134</v>
      </c>
      <c r="H13" s="50" t="s">
        <v>140</v>
      </c>
      <c r="I13" s="27" t="s">
        <v>159</v>
      </c>
      <c r="J13" s="27" t="s">
        <v>185</v>
      </c>
      <c r="K13" s="27" t="s">
        <v>187</v>
      </c>
      <c r="L13" s="27" t="s">
        <v>214</v>
      </c>
      <c r="M13" s="90" t="s">
        <v>215</v>
      </c>
      <c r="N13" s="90" t="s">
        <v>216</v>
      </c>
    </row>
    <row r="14" spans="1:14" s="7" customFormat="1" ht="76.5" x14ac:dyDescent="0.2">
      <c r="A14" s="37"/>
      <c r="B14" s="38">
        <f>ROW(B14) - ROW($B$13)</f>
        <v>1</v>
      </c>
      <c r="C14" s="40" t="s">
        <v>37</v>
      </c>
      <c r="D14" s="39" t="s">
        <v>65</v>
      </c>
      <c r="E14" s="40" t="s">
        <v>92</v>
      </c>
      <c r="F14" s="40" t="s">
        <v>110</v>
      </c>
      <c r="G14" s="82">
        <v>1210</v>
      </c>
      <c r="H14" s="82" t="s">
        <v>141</v>
      </c>
      <c r="I14" s="40" t="s">
        <v>160</v>
      </c>
      <c r="J14" s="39" t="s">
        <v>186</v>
      </c>
      <c r="K14" s="73" t="s">
        <v>188</v>
      </c>
      <c r="L14" s="73"/>
      <c r="M14" s="73">
        <v>12</v>
      </c>
      <c r="N14" s="73" t="s">
        <v>217</v>
      </c>
    </row>
    <row r="15" spans="1:14" s="7" customFormat="1" ht="25.5" x14ac:dyDescent="0.2">
      <c r="A15" s="37"/>
      <c r="B15" s="38">
        <f t="shared" ref="B15:B40" si="0">ROW(B15) - ROW($B$13)</f>
        <v>2</v>
      </c>
      <c r="C15" s="42" t="s">
        <v>38</v>
      </c>
      <c r="D15" s="41" t="s">
        <v>66</v>
      </c>
      <c r="E15" s="42" t="s">
        <v>93</v>
      </c>
      <c r="F15" s="42" t="s">
        <v>111</v>
      </c>
      <c r="G15" s="83"/>
      <c r="H15" s="83" t="s">
        <v>142</v>
      </c>
      <c r="I15" s="42"/>
      <c r="J15" s="74" t="s">
        <v>186</v>
      </c>
      <c r="K15" s="75" t="s">
        <v>189</v>
      </c>
      <c r="L15" s="75"/>
      <c r="M15" s="75">
        <v>2</v>
      </c>
      <c r="N15" s="75"/>
    </row>
    <row r="16" spans="1:14" s="7" customFormat="1" ht="51" x14ac:dyDescent="0.2">
      <c r="A16" s="37"/>
      <c r="B16" s="38">
        <f>ROW(B16) - ROW($B$13)</f>
        <v>3</v>
      </c>
      <c r="C16" s="40" t="s">
        <v>39</v>
      </c>
      <c r="D16" s="39" t="s">
        <v>67</v>
      </c>
      <c r="E16" s="40" t="s">
        <v>92</v>
      </c>
      <c r="F16" s="40" t="s">
        <v>112</v>
      </c>
      <c r="G16" s="82">
        <v>805</v>
      </c>
      <c r="H16" s="82" t="s">
        <v>143</v>
      </c>
      <c r="I16" s="40" t="s">
        <v>161</v>
      </c>
      <c r="J16" s="39" t="s">
        <v>186</v>
      </c>
      <c r="K16" s="73" t="s">
        <v>190</v>
      </c>
      <c r="L16" s="73"/>
      <c r="M16" s="73">
        <v>2</v>
      </c>
      <c r="N16" s="73" t="s">
        <v>217</v>
      </c>
    </row>
    <row r="17" spans="1:14" s="7" customFormat="1" ht="51" x14ac:dyDescent="0.2">
      <c r="A17" s="37"/>
      <c r="B17" s="38">
        <f t="shared" si="0"/>
        <v>4</v>
      </c>
      <c r="C17" s="42" t="s">
        <v>40</v>
      </c>
      <c r="D17" s="41" t="s">
        <v>68</v>
      </c>
      <c r="E17" s="42" t="s">
        <v>94</v>
      </c>
      <c r="F17" s="42" t="s">
        <v>113</v>
      </c>
      <c r="G17" s="83" t="s">
        <v>135</v>
      </c>
      <c r="H17" s="83" t="s">
        <v>144</v>
      </c>
      <c r="I17" s="42" t="s">
        <v>162</v>
      </c>
      <c r="J17" s="74" t="s">
        <v>186</v>
      </c>
      <c r="K17" s="75" t="s">
        <v>191</v>
      </c>
      <c r="L17" s="75"/>
      <c r="M17" s="75">
        <v>2</v>
      </c>
      <c r="N17" s="75" t="s">
        <v>218</v>
      </c>
    </row>
    <row r="18" spans="1:14" s="7" customFormat="1" ht="51" x14ac:dyDescent="0.2">
      <c r="A18" s="37"/>
      <c r="B18" s="38">
        <f>ROW(B18) - ROW($B$13)</f>
        <v>5</v>
      </c>
      <c r="C18" s="40" t="s">
        <v>41</v>
      </c>
      <c r="D18" s="39" t="s">
        <v>69</v>
      </c>
      <c r="E18" s="40" t="s">
        <v>93</v>
      </c>
      <c r="F18" s="40" t="s">
        <v>114</v>
      </c>
      <c r="G18" s="82">
        <v>603</v>
      </c>
      <c r="H18" s="82" t="s">
        <v>145</v>
      </c>
      <c r="I18" s="40" t="s">
        <v>163</v>
      </c>
      <c r="J18" s="39" t="s">
        <v>186</v>
      </c>
      <c r="K18" s="73" t="s">
        <v>192</v>
      </c>
      <c r="L18" s="73"/>
      <c r="M18" s="73">
        <v>8</v>
      </c>
      <c r="N18" s="73" t="s">
        <v>217</v>
      </c>
    </row>
    <row r="19" spans="1:14" s="7" customFormat="1" ht="63.75" x14ac:dyDescent="0.2">
      <c r="A19" s="37"/>
      <c r="B19" s="38">
        <f t="shared" si="0"/>
        <v>6</v>
      </c>
      <c r="C19" s="42" t="s">
        <v>42</v>
      </c>
      <c r="D19" s="41" t="s">
        <v>70</v>
      </c>
      <c r="E19" s="42" t="s">
        <v>95</v>
      </c>
      <c r="F19" s="42" t="s">
        <v>115</v>
      </c>
      <c r="G19" s="83">
        <v>805</v>
      </c>
      <c r="H19" s="83" t="s">
        <v>143</v>
      </c>
      <c r="I19" s="42" t="s">
        <v>164</v>
      </c>
      <c r="J19" s="74" t="s">
        <v>186</v>
      </c>
      <c r="K19" s="75" t="s">
        <v>193</v>
      </c>
      <c r="L19" s="75"/>
      <c r="M19" s="75">
        <v>2</v>
      </c>
      <c r="N19" s="75" t="s">
        <v>217</v>
      </c>
    </row>
    <row r="20" spans="1:14" s="7" customFormat="1" ht="51" x14ac:dyDescent="0.2">
      <c r="A20" s="37"/>
      <c r="B20" s="38">
        <f>ROW(B20) - ROW($B$13)</f>
        <v>7</v>
      </c>
      <c r="C20" s="40" t="s">
        <v>43</v>
      </c>
      <c r="D20" s="39" t="s">
        <v>71</v>
      </c>
      <c r="E20" s="40" t="s">
        <v>92</v>
      </c>
      <c r="F20" s="40" t="s">
        <v>116</v>
      </c>
      <c r="G20" s="82">
        <v>2917</v>
      </c>
      <c r="H20" s="82" t="s">
        <v>146</v>
      </c>
      <c r="I20" s="40" t="s">
        <v>165</v>
      </c>
      <c r="J20" s="39" t="s">
        <v>186</v>
      </c>
      <c r="K20" s="73" t="s">
        <v>194</v>
      </c>
      <c r="L20" s="73"/>
      <c r="M20" s="73">
        <v>4</v>
      </c>
      <c r="N20" s="73" t="s">
        <v>217</v>
      </c>
    </row>
    <row r="21" spans="1:14" s="7" customFormat="1" ht="25.5" x14ac:dyDescent="0.2">
      <c r="A21" s="37"/>
      <c r="B21" s="38">
        <f t="shared" si="0"/>
        <v>8</v>
      </c>
      <c r="C21" s="42" t="s">
        <v>44</v>
      </c>
      <c r="D21" s="41" t="s">
        <v>72</v>
      </c>
      <c r="E21" s="42" t="s">
        <v>96</v>
      </c>
      <c r="F21" s="42" t="s">
        <v>117</v>
      </c>
      <c r="G21" s="83" t="s">
        <v>136</v>
      </c>
      <c r="H21" s="83" t="s">
        <v>147</v>
      </c>
      <c r="I21" s="42" t="s">
        <v>166</v>
      </c>
      <c r="J21" s="74" t="s">
        <v>186</v>
      </c>
      <c r="K21" s="75" t="s">
        <v>195</v>
      </c>
      <c r="L21" s="75"/>
      <c r="M21" s="75">
        <v>2</v>
      </c>
      <c r="N21" s="75"/>
    </row>
    <row r="22" spans="1:14" s="7" customFormat="1" ht="38.25" x14ac:dyDescent="0.2">
      <c r="A22" s="37"/>
      <c r="B22" s="38">
        <f>ROW(B22) - ROW($B$13)</f>
        <v>9</v>
      </c>
      <c r="C22" s="40" t="s">
        <v>45</v>
      </c>
      <c r="D22" s="39" t="s">
        <v>73</v>
      </c>
      <c r="E22" s="40" t="s">
        <v>97</v>
      </c>
      <c r="F22" s="40" t="s">
        <v>118</v>
      </c>
      <c r="G22" s="82"/>
      <c r="H22" s="82" t="s">
        <v>148</v>
      </c>
      <c r="I22" s="40" t="s">
        <v>167</v>
      </c>
      <c r="J22" s="39" t="s">
        <v>186</v>
      </c>
      <c r="K22" s="73" t="s">
        <v>196</v>
      </c>
      <c r="L22" s="73"/>
      <c r="M22" s="73">
        <v>2</v>
      </c>
      <c r="N22" s="73" t="s">
        <v>217</v>
      </c>
    </row>
    <row r="23" spans="1:14" s="7" customFormat="1" ht="38.25" x14ac:dyDescent="0.2">
      <c r="A23" s="37"/>
      <c r="B23" s="38">
        <f t="shared" si="0"/>
        <v>10</v>
      </c>
      <c r="C23" s="42" t="s">
        <v>46</v>
      </c>
      <c r="D23" s="41" t="s">
        <v>74</v>
      </c>
      <c r="E23" s="42" t="s">
        <v>98</v>
      </c>
      <c r="F23" s="42" t="s">
        <v>119</v>
      </c>
      <c r="G23" s="83" t="s">
        <v>137</v>
      </c>
      <c r="H23" s="83" t="s">
        <v>149</v>
      </c>
      <c r="I23" s="42" t="s">
        <v>168</v>
      </c>
      <c r="J23" s="74" t="s">
        <v>186</v>
      </c>
      <c r="K23" s="75" t="s">
        <v>197</v>
      </c>
      <c r="L23" s="75"/>
      <c r="M23" s="75">
        <v>1</v>
      </c>
      <c r="N23" s="75" t="s">
        <v>218</v>
      </c>
    </row>
    <row r="24" spans="1:14" s="7" customFormat="1" ht="25.5" x14ac:dyDescent="0.2">
      <c r="A24" s="37"/>
      <c r="B24" s="38">
        <f>ROW(B24) - ROW($B$13)</f>
        <v>11</v>
      </c>
      <c r="C24" s="40" t="s">
        <v>47</v>
      </c>
      <c r="D24" s="39" t="s">
        <v>75</v>
      </c>
      <c r="E24" s="40" t="s">
        <v>99</v>
      </c>
      <c r="F24" s="40" t="s">
        <v>120</v>
      </c>
      <c r="G24" s="82"/>
      <c r="H24" s="82" t="s">
        <v>75</v>
      </c>
      <c r="I24" s="40" t="s">
        <v>169</v>
      </c>
      <c r="J24" s="39" t="s">
        <v>186</v>
      </c>
      <c r="K24" s="73" t="s">
        <v>198</v>
      </c>
      <c r="L24" s="73"/>
      <c r="M24" s="73">
        <v>1</v>
      </c>
      <c r="N24" s="73" t="s">
        <v>219</v>
      </c>
    </row>
    <row r="25" spans="1:14" s="7" customFormat="1" ht="25.5" x14ac:dyDescent="0.2">
      <c r="A25" s="37"/>
      <c r="B25" s="38">
        <f t="shared" si="0"/>
        <v>12</v>
      </c>
      <c r="C25" s="42" t="s">
        <v>48</v>
      </c>
      <c r="D25" s="41" t="s">
        <v>76</v>
      </c>
      <c r="E25" s="42" t="s">
        <v>100</v>
      </c>
      <c r="F25" s="42" t="s">
        <v>121</v>
      </c>
      <c r="G25" s="83"/>
      <c r="H25" s="83" t="s">
        <v>150</v>
      </c>
      <c r="I25" s="42" t="s">
        <v>170</v>
      </c>
      <c r="J25" s="74" t="s">
        <v>186</v>
      </c>
      <c r="K25" s="75" t="s">
        <v>199</v>
      </c>
      <c r="L25" s="75"/>
      <c r="M25" s="75">
        <v>2</v>
      </c>
      <c r="N25" s="75" t="s">
        <v>218</v>
      </c>
    </row>
    <row r="26" spans="1:14" s="7" customFormat="1" ht="51" x14ac:dyDescent="0.2">
      <c r="A26" s="37"/>
      <c r="B26" s="38">
        <f t="shared" si="0"/>
        <v>13</v>
      </c>
      <c r="C26" s="42" t="s">
        <v>49</v>
      </c>
      <c r="D26" s="41" t="s">
        <v>77</v>
      </c>
      <c r="E26" s="42" t="s">
        <v>101</v>
      </c>
      <c r="F26" s="42">
        <v>417920512</v>
      </c>
      <c r="G26" s="83"/>
      <c r="H26" s="83" t="s">
        <v>151</v>
      </c>
      <c r="I26" s="42" t="s">
        <v>171</v>
      </c>
      <c r="J26" s="74" t="s">
        <v>186</v>
      </c>
      <c r="K26" s="75" t="s">
        <v>200</v>
      </c>
      <c r="L26" s="75"/>
      <c r="M26" s="75">
        <v>1</v>
      </c>
      <c r="N26" s="75" t="s">
        <v>218</v>
      </c>
    </row>
    <row r="27" spans="1:14" s="7" customFormat="1" ht="25.5" x14ac:dyDescent="0.2">
      <c r="A27" s="37"/>
      <c r="B27" s="38">
        <f>ROW(B27) - ROW($B$13)</f>
        <v>14</v>
      </c>
      <c r="C27" s="40" t="s">
        <v>50</v>
      </c>
      <c r="D27" s="39" t="s">
        <v>78</v>
      </c>
      <c r="E27" s="40" t="s">
        <v>102</v>
      </c>
      <c r="F27" s="40" t="s">
        <v>122</v>
      </c>
      <c r="G27" s="82">
        <v>1206</v>
      </c>
      <c r="H27" s="82" t="s">
        <v>152</v>
      </c>
      <c r="I27" s="40" t="s">
        <v>172</v>
      </c>
      <c r="J27" s="39" t="s">
        <v>186</v>
      </c>
      <c r="K27" s="73" t="s">
        <v>201</v>
      </c>
      <c r="L27" s="73"/>
      <c r="M27" s="73">
        <v>5</v>
      </c>
      <c r="N27" s="73" t="s">
        <v>217</v>
      </c>
    </row>
    <row r="28" spans="1:14" s="7" customFormat="1" ht="51" x14ac:dyDescent="0.2">
      <c r="A28" s="37"/>
      <c r="B28" s="38">
        <f t="shared" si="0"/>
        <v>15</v>
      </c>
      <c r="C28" s="42" t="s">
        <v>51</v>
      </c>
      <c r="D28" s="41" t="s">
        <v>79</v>
      </c>
      <c r="E28" s="42" t="s">
        <v>103</v>
      </c>
      <c r="F28" s="42" t="s">
        <v>123</v>
      </c>
      <c r="G28" s="83">
        <v>805</v>
      </c>
      <c r="H28" s="83" t="s">
        <v>153</v>
      </c>
      <c r="I28" s="42" t="s">
        <v>173</v>
      </c>
      <c r="J28" s="74" t="s">
        <v>186</v>
      </c>
      <c r="K28" s="75" t="s">
        <v>202</v>
      </c>
      <c r="L28" s="75"/>
      <c r="M28" s="75">
        <v>8</v>
      </c>
      <c r="N28" s="75"/>
    </row>
    <row r="29" spans="1:14" s="7" customFormat="1" ht="63.75" x14ac:dyDescent="0.2">
      <c r="A29" s="37"/>
      <c r="B29" s="38">
        <f>ROW(B29) - ROW($B$13)</f>
        <v>16</v>
      </c>
      <c r="C29" s="40" t="s">
        <v>52</v>
      </c>
      <c r="D29" s="39" t="s">
        <v>80</v>
      </c>
      <c r="E29" s="40" t="s">
        <v>102</v>
      </c>
      <c r="F29" s="40" t="s">
        <v>124</v>
      </c>
      <c r="G29" s="82">
        <v>805</v>
      </c>
      <c r="H29" s="82" t="s">
        <v>153</v>
      </c>
      <c r="I29" s="40" t="s">
        <v>174</v>
      </c>
      <c r="J29" s="39" t="s">
        <v>186</v>
      </c>
      <c r="K29" s="73" t="s">
        <v>203</v>
      </c>
      <c r="L29" s="73"/>
      <c r="M29" s="73">
        <v>2</v>
      </c>
      <c r="N29" s="73" t="s">
        <v>217</v>
      </c>
    </row>
    <row r="30" spans="1:14" s="7" customFormat="1" ht="25.5" x14ac:dyDescent="0.2">
      <c r="A30" s="37"/>
      <c r="B30" s="38">
        <f t="shared" si="0"/>
        <v>17</v>
      </c>
      <c r="C30" s="42" t="s">
        <v>53</v>
      </c>
      <c r="D30" s="41" t="s">
        <v>81</v>
      </c>
      <c r="E30" s="42" t="s">
        <v>98</v>
      </c>
      <c r="F30" s="42" t="s">
        <v>125</v>
      </c>
      <c r="G30" s="83"/>
      <c r="H30" s="83" t="s">
        <v>154</v>
      </c>
      <c r="I30" s="42" t="s">
        <v>175</v>
      </c>
      <c r="J30" s="74" t="s">
        <v>186</v>
      </c>
      <c r="K30" s="75" t="s">
        <v>204</v>
      </c>
      <c r="L30" s="75"/>
      <c r="M30" s="75">
        <v>2</v>
      </c>
      <c r="N30" s="75"/>
    </row>
    <row r="31" spans="1:14" s="7" customFormat="1" ht="63.75" x14ac:dyDescent="0.2">
      <c r="A31" s="37"/>
      <c r="B31" s="38">
        <f>ROW(B31) - ROW($B$13)</f>
        <v>18</v>
      </c>
      <c r="C31" s="40" t="s">
        <v>54</v>
      </c>
      <c r="D31" s="39" t="s">
        <v>82</v>
      </c>
      <c r="E31" s="40" t="s">
        <v>104</v>
      </c>
      <c r="F31" s="40" t="s">
        <v>126</v>
      </c>
      <c r="G31" s="82">
        <v>805</v>
      </c>
      <c r="H31" s="82" t="s">
        <v>154</v>
      </c>
      <c r="I31" s="40" t="s">
        <v>176</v>
      </c>
      <c r="J31" s="39" t="s">
        <v>186</v>
      </c>
      <c r="K31" s="73" t="s">
        <v>205</v>
      </c>
      <c r="L31" s="73"/>
      <c r="M31" s="73">
        <v>2</v>
      </c>
      <c r="N31" s="73"/>
    </row>
    <row r="32" spans="1:14" s="7" customFormat="1" ht="76.5" x14ac:dyDescent="0.2">
      <c r="A32" s="37"/>
      <c r="B32" s="38">
        <f t="shared" si="0"/>
        <v>19</v>
      </c>
      <c r="C32" s="42" t="s">
        <v>55</v>
      </c>
      <c r="D32" s="41" t="s">
        <v>83</v>
      </c>
      <c r="E32" s="42" t="s">
        <v>105</v>
      </c>
      <c r="F32" s="42" t="s">
        <v>127</v>
      </c>
      <c r="G32" s="83"/>
      <c r="H32" s="83" t="s">
        <v>152</v>
      </c>
      <c r="I32" s="42" t="s">
        <v>177</v>
      </c>
      <c r="J32" s="74" t="s">
        <v>186</v>
      </c>
      <c r="K32" s="75" t="s">
        <v>206</v>
      </c>
      <c r="L32" s="75"/>
      <c r="M32" s="75">
        <v>4</v>
      </c>
      <c r="N32" s="75"/>
    </row>
    <row r="33" spans="1:14" s="7" customFormat="1" ht="63.75" x14ac:dyDescent="0.2">
      <c r="A33" s="37"/>
      <c r="B33" s="38">
        <f>ROW(B33) - ROW($B$13)</f>
        <v>20</v>
      </c>
      <c r="C33" s="40" t="s">
        <v>56</v>
      </c>
      <c r="D33" s="39" t="s">
        <v>80</v>
      </c>
      <c r="E33" s="40" t="s">
        <v>102</v>
      </c>
      <c r="F33" s="40" t="s">
        <v>128</v>
      </c>
      <c r="G33" s="82">
        <v>1206</v>
      </c>
      <c r="H33" s="82" t="s">
        <v>152</v>
      </c>
      <c r="I33" s="40" t="s">
        <v>178</v>
      </c>
      <c r="J33" s="39" t="s">
        <v>186</v>
      </c>
      <c r="K33" s="73" t="s">
        <v>207</v>
      </c>
      <c r="L33" s="73"/>
      <c r="M33" s="73">
        <v>8</v>
      </c>
      <c r="N33" s="73" t="s">
        <v>217</v>
      </c>
    </row>
    <row r="34" spans="1:14" s="7" customFormat="1" ht="51" x14ac:dyDescent="0.2">
      <c r="A34" s="37"/>
      <c r="B34" s="38">
        <f t="shared" si="0"/>
        <v>21</v>
      </c>
      <c r="C34" s="42" t="s">
        <v>57</v>
      </c>
      <c r="D34" s="41" t="s">
        <v>84</v>
      </c>
      <c r="E34" s="42" t="s">
        <v>95</v>
      </c>
      <c r="F34" s="42" t="s">
        <v>129</v>
      </c>
      <c r="G34" s="83">
        <v>1206</v>
      </c>
      <c r="H34" s="83" t="s">
        <v>152</v>
      </c>
      <c r="I34" s="42" t="s">
        <v>179</v>
      </c>
      <c r="J34" s="74" t="s">
        <v>186</v>
      </c>
      <c r="K34" s="75" t="s">
        <v>208</v>
      </c>
      <c r="L34" s="75"/>
      <c r="M34" s="75">
        <v>4</v>
      </c>
      <c r="N34" s="75"/>
    </row>
    <row r="35" spans="1:14" s="7" customFormat="1" ht="38.25" x14ac:dyDescent="0.2">
      <c r="A35" s="37"/>
      <c r="B35" s="38">
        <f>ROW(B35) - ROW($B$13)</f>
        <v>22</v>
      </c>
      <c r="C35" s="40" t="s">
        <v>58</v>
      </c>
      <c r="D35" s="39" t="s">
        <v>85</v>
      </c>
      <c r="E35" s="40" t="s">
        <v>104</v>
      </c>
      <c r="F35" s="40" t="s">
        <v>130</v>
      </c>
      <c r="G35" s="82">
        <v>1206</v>
      </c>
      <c r="H35" s="82" t="s">
        <v>152</v>
      </c>
      <c r="I35" s="40" t="s">
        <v>180</v>
      </c>
      <c r="J35" s="39" t="s">
        <v>186</v>
      </c>
      <c r="K35" s="73" t="s">
        <v>209</v>
      </c>
      <c r="L35" s="73"/>
      <c r="M35" s="73">
        <v>4</v>
      </c>
      <c r="N35" s="73"/>
    </row>
    <row r="36" spans="1:14" s="7" customFormat="1" ht="25.5" x14ac:dyDescent="0.2">
      <c r="A36" s="37"/>
      <c r="B36" s="38">
        <f t="shared" si="0"/>
        <v>23</v>
      </c>
      <c r="C36" s="42" t="s">
        <v>59</v>
      </c>
      <c r="D36" s="41" t="s">
        <v>86</v>
      </c>
      <c r="E36" s="42"/>
      <c r="F36" s="42"/>
      <c r="G36" s="83"/>
      <c r="H36" s="83" t="s">
        <v>155</v>
      </c>
      <c r="I36" s="42"/>
      <c r="J36" s="74"/>
      <c r="K36" s="75"/>
      <c r="L36" s="75"/>
      <c r="M36" s="75">
        <v>2</v>
      </c>
      <c r="N36" s="75"/>
    </row>
    <row r="37" spans="1:14" s="7" customFormat="1" ht="76.5" x14ac:dyDescent="0.2">
      <c r="A37" s="37"/>
      <c r="B37" s="38">
        <f>ROW(B37) - ROW($B$13)</f>
        <v>24</v>
      </c>
      <c r="C37" s="40" t="s">
        <v>60</v>
      </c>
      <c r="D37" s="39" t="s">
        <v>87</v>
      </c>
      <c r="E37" s="40" t="s">
        <v>106</v>
      </c>
      <c r="F37" s="40">
        <v>5011</v>
      </c>
      <c r="G37" s="82"/>
      <c r="H37" s="82" t="s">
        <v>156</v>
      </c>
      <c r="I37" s="40" t="s">
        <v>181</v>
      </c>
      <c r="J37" s="39" t="s">
        <v>186</v>
      </c>
      <c r="K37" s="73" t="s">
        <v>210</v>
      </c>
      <c r="L37" s="73"/>
      <c r="M37" s="73">
        <v>6</v>
      </c>
      <c r="N37" s="73" t="s">
        <v>220</v>
      </c>
    </row>
    <row r="38" spans="1:14" s="7" customFormat="1" ht="25.5" x14ac:dyDescent="0.2">
      <c r="A38" s="37"/>
      <c r="B38" s="38">
        <f t="shared" si="0"/>
        <v>25</v>
      </c>
      <c r="C38" s="42" t="s">
        <v>61</v>
      </c>
      <c r="D38" s="41" t="s">
        <v>88</v>
      </c>
      <c r="E38" s="42" t="s">
        <v>107</v>
      </c>
      <c r="F38" s="42" t="s">
        <v>131</v>
      </c>
      <c r="G38" s="83" t="s">
        <v>138</v>
      </c>
      <c r="H38" s="83" t="s">
        <v>157</v>
      </c>
      <c r="I38" s="42" t="s">
        <v>182</v>
      </c>
      <c r="J38" s="74" t="s">
        <v>186</v>
      </c>
      <c r="K38" s="75" t="s">
        <v>211</v>
      </c>
      <c r="L38" s="75"/>
      <c r="M38" s="75">
        <v>2</v>
      </c>
      <c r="N38" s="75"/>
    </row>
    <row r="39" spans="1:14" s="7" customFormat="1" ht="25.5" x14ac:dyDescent="0.2">
      <c r="A39" s="37"/>
      <c r="B39" s="38">
        <f>ROW(B39) - ROW($B$13)</f>
        <v>26</v>
      </c>
      <c r="C39" s="40" t="s">
        <v>62</v>
      </c>
      <c r="D39" s="39" t="s">
        <v>89</v>
      </c>
      <c r="E39" s="40" t="s">
        <v>108</v>
      </c>
      <c r="F39" s="40" t="s">
        <v>132</v>
      </c>
      <c r="G39" s="82" t="s">
        <v>139</v>
      </c>
      <c r="H39" s="82" t="s">
        <v>158</v>
      </c>
      <c r="I39" s="40" t="s">
        <v>183</v>
      </c>
      <c r="J39" s="39" t="s">
        <v>186</v>
      </c>
      <c r="K39" s="73" t="s">
        <v>212</v>
      </c>
      <c r="L39" s="73"/>
      <c r="M39" s="73">
        <v>2</v>
      </c>
      <c r="N39" s="73" t="s">
        <v>217</v>
      </c>
    </row>
    <row r="40" spans="1:14" s="7" customFormat="1" ht="38.25" x14ac:dyDescent="0.2">
      <c r="A40" s="37"/>
      <c r="B40" s="38">
        <f t="shared" si="0"/>
        <v>27</v>
      </c>
      <c r="C40" s="42" t="s">
        <v>63</v>
      </c>
      <c r="D40" s="41" t="s">
        <v>90</v>
      </c>
      <c r="E40" s="42" t="s">
        <v>107</v>
      </c>
      <c r="F40" s="42" t="s">
        <v>133</v>
      </c>
      <c r="G40" s="83" t="s">
        <v>138</v>
      </c>
      <c r="H40" s="83" t="s">
        <v>157</v>
      </c>
      <c r="I40" s="42" t="s">
        <v>184</v>
      </c>
      <c r="J40" s="74" t="s">
        <v>186</v>
      </c>
      <c r="K40" s="75" t="s">
        <v>213</v>
      </c>
      <c r="L40" s="75"/>
      <c r="M40" s="75">
        <v>2</v>
      </c>
      <c r="N40" s="75"/>
    </row>
    <row r="41" spans="1:14" x14ac:dyDescent="0.2">
      <c r="A41" s="51"/>
      <c r="B41" s="59"/>
      <c r="C41" s="56"/>
      <c r="D41" s="57"/>
      <c r="E41" s="58"/>
      <c r="F41" s="23"/>
      <c r="G41" s="60"/>
      <c r="H41" s="23"/>
      <c r="I41" s="23"/>
      <c r="J41" s="23"/>
      <c r="K41" s="48"/>
      <c r="L41" s="48"/>
      <c r="M41" s="48"/>
      <c r="N41" s="89">
        <f>SUM(N14:N40)</f>
        <v>0</v>
      </c>
    </row>
    <row r="42" spans="1:14" customFormat="1" ht="23.25" x14ac:dyDescent="0.2">
      <c r="A42" s="54"/>
      <c r="B42" s="76" t="s">
        <v>23</v>
      </c>
      <c r="C42" s="70"/>
      <c r="D42" s="62"/>
      <c r="E42" s="63"/>
      <c r="F42" s="62"/>
      <c r="G42" s="77" t="s">
        <v>24</v>
      </c>
      <c r="H42" s="84"/>
      <c r="I42" s="61"/>
      <c r="J42" s="78"/>
      <c r="K42" s="79"/>
      <c r="L42" s="79"/>
      <c r="M42" s="79"/>
      <c r="N42" s="79"/>
    </row>
    <row r="43" spans="1:14" customFormat="1" ht="23.25" x14ac:dyDescent="0.2">
      <c r="A43" s="54"/>
      <c r="B43" s="71"/>
      <c r="C43" s="46"/>
      <c r="D43" s="45"/>
      <c r="E43" s="52"/>
      <c r="F43" s="46"/>
      <c r="G43" s="64"/>
      <c r="H43" s="46"/>
      <c r="I43" s="46"/>
      <c r="J43" s="80" t="s">
        <v>25</v>
      </c>
      <c r="K43" s="47"/>
      <c r="L43" s="47"/>
      <c r="M43" s="47"/>
      <c r="N43" s="47"/>
    </row>
    <row r="44" spans="1:14" customFormat="1" ht="23.25" x14ac:dyDescent="0.2">
      <c r="A44" s="54"/>
      <c r="B44" s="71"/>
      <c r="C44" s="46"/>
      <c r="D44" s="45"/>
      <c r="E44" s="52"/>
      <c r="F44" s="46"/>
      <c r="G44" s="65"/>
      <c r="H44" s="86" t="s">
        <v>26</v>
      </c>
      <c r="I44" s="87"/>
      <c r="J44" s="47"/>
      <c r="K44" s="81"/>
      <c r="L44" s="81"/>
      <c r="M44" s="81"/>
      <c r="N44" s="81"/>
    </row>
    <row r="45" spans="1:14" customFormat="1" ht="23.25" customHeight="1" thickBot="1" x14ac:dyDescent="0.25">
      <c r="A45" s="55"/>
      <c r="B45" s="72"/>
      <c r="C45" s="49"/>
      <c r="D45" s="69"/>
      <c r="E45" s="53"/>
      <c r="F45" s="49"/>
      <c r="G45" s="66"/>
      <c r="H45" s="85" t="s">
        <v>27</v>
      </c>
      <c r="I45" s="88"/>
      <c r="J45" s="67"/>
      <c r="K45" s="68"/>
      <c r="L45" s="68"/>
      <c r="M45" s="68"/>
      <c r="N45" s="68"/>
    </row>
    <row r="46" spans="1:14" customFormat="1" x14ac:dyDescent="0.2">
      <c r="A46" s="44"/>
      <c r="B46" s="19"/>
      <c r="C46" s="46"/>
      <c r="D46" s="45"/>
      <c r="E46" s="46"/>
      <c r="F46" s="46"/>
      <c r="G46" s="43"/>
      <c r="H46" s="43"/>
      <c r="I46" s="43"/>
      <c r="J46" s="43"/>
      <c r="K46" s="46"/>
      <c r="L46" s="46"/>
      <c r="M46" s="46"/>
      <c r="N46" s="46"/>
    </row>
    <row r="47" spans="1:14" customFormat="1" ht="9.75" customHeight="1" x14ac:dyDescent="0.2">
      <c r="A47" s="44"/>
      <c r="B47" s="19"/>
      <c r="C47" s="19"/>
      <c r="D47" s="44"/>
      <c r="E47" s="44"/>
      <c r="F47" s="44"/>
      <c r="G47" s="44"/>
      <c r="H47" s="44"/>
      <c r="I47" s="44"/>
      <c r="J47" s="44"/>
      <c r="K47" s="29"/>
      <c r="L47" s="29"/>
      <c r="M47" s="29"/>
      <c r="N47" s="29"/>
    </row>
    <row r="48" spans="1:14" customFormat="1" ht="12.95" customHeight="1" x14ac:dyDescent="0.2">
      <c r="A48" s="44"/>
      <c r="B48" s="19"/>
      <c r="C48" s="19"/>
      <c r="D48" s="44"/>
      <c r="E48" s="44"/>
      <c r="F48" s="44"/>
      <c r="G48" s="44"/>
      <c r="H48" s="44"/>
      <c r="I48" s="44"/>
      <c r="J48" s="44"/>
      <c r="K48" s="29"/>
      <c r="L48" s="29"/>
      <c r="M48" s="29"/>
      <c r="N48" s="29"/>
    </row>
    <row r="49" spans="1:14" customFormat="1" ht="12.95" customHeight="1" x14ac:dyDescent="0.2">
      <c r="A49" s="44"/>
      <c r="B49" s="19"/>
      <c r="C49" s="19"/>
      <c r="D49" s="44"/>
      <c r="E49" s="44"/>
      <c r="F49" s="44"/>
      <c r="G49" s="44"/>
      <c r="H49" s="44"/>
      <c r="I49" s="44"/>
      <c r="J49" s="44"/>
      <c r="K49" s="29"/>
      <c r="L49" s="29"/>
      <c r="M49" s="29"/>
      <c r="N49" s="29"/>
    </row>
    <row r="50" spans="1:14" customFormat="1" ht="12.95" customHeight="1" x14ac:dyDescent="0.2">
      <c r="A50" s="44"/>
      <c r="B50" s="19"/>
      <c r="C50" s="19"/>
      <c r="D50" s="44"/>
      <c r="E50" s="44"/>
      <c r="F50" s="44"/>
      <c r="G50" s="44"/>
      <c r="H50" s="44"/>
      <c r="I50" s="44"/>
      <c r="J50" s="44"/>
      <c r="K50" s="29"/>
      <c r="L50" s="29"/>
      <c r="M50" s="29"/>
      <c r="N50" s="29"/>
    </row>
  </sheetData>
  <mergeCells count="1">
    <mergeCell ref="B2:D2"/>
  </mergeCells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95" t="s">
        <v>221</v>
      </c>
    </row>
    <row r="2" spans="1:2" s="11" customFormat="1" ht="17.25" customHeight="1" x14ac:dyDescent="0.2">
      <c r="A2" s="12" t="s">
        <v>7</v>
      </c>
      <c r="B2" s="96" t="s">
        <v>29</v>
      </c>
    </row>
    <row r="3" spans="1:2" s="11" customFormat="1" ht="17.25" customHeight="1" x14ac:dyDescent="0.2">
      <c r="A3" s="13" t="s">
        <v>6</v>
      </c>
      <c r="B3" s="97" t="s">
        <v>33</v>
      </c>
    </row>
    <row r="4" spans="1:2" s="11" customFormat="1" ht="17.25" customHeight="1" x14ac:dyDescent="0.2">
      <c r="A4" s="12" t="s">
        <v>8</v>
      </c>
      <c r="B4" s="96" t="s">
        <v>29</v>
      </c>
    </row>
    <row r="5" spans="1:2" s="11" customFormat="1" ht="17.25" customHeight="1" x14ac:dyDescent="0.2">
      <c r="A5" s="13" t="s">
        <v>9</v>
      </c>
      <c r="B5" s="97" t="s">
        <v>221</v>
      </c>
    </row>
    <row r="6" spans="1:2" s="11" customFormat="1" ht="17.25" customHeight="1" x14ac:dyDescent="0.2">
      <c r="A6" s="12" t="s">
        <v>4</v>
      </c>
      <c r="B6" s="96" t="s">
        <v>28</v>
      </c>
    </row>
    <row r="7" spans="1:2" s="11" customFormat="1" ht="17.25" customHeight="1" x14ac:dyDescent="0.2">
      <c r="A7" s="13" t="s">
        <v>10</v>
      </c>
      <c r="B7" s="97" t="s">
        <v>222</v>
      </c>
    </row>
    <row r="8" spans="1:2" s="11" customFormat="1" ht="17.25" customHeight="1" x14ac:dyDescent="0.2">
      <c r="A8" s="12" t="s">
        <v>11</v>
      </c>
      <c r="B8" s="96" t="s">
        <v>35</v>
      </c>
    </row>
    <row r="9" spans="1:2" s="11" customFormat="1" ht="17.25" customHeight="1" x14ac:dyDescent="0.2">
      <c r="A9" s="13" t="s">
        <v>12</v>
      </c>
      <c r="B9" s="97" t="s">
        <v>34</v>
      </c>
    </row>
    <row r="10" spans="1:2" s="11" customFormat="1" ht="17.25" customHeight="1" x14ac:dyDescent="0.2">
      <c r="A10" s="12" t="s">
        <v>14</v>
      </c>
      <c r="B10" s="96" t="s">
        <v>223</v>
      </c>
    </row>
    <row r="11" spans="1:2" s="11" customFormat="1" ht="17.25" customHeight="1" x14ac:dyDescent="0.2">
      <c r="A11" s="13" t="s">
        <v>13</v>
      </c>
      <c r="B11" s="97" t="s">
        <v>224</v>
      </c>
    </row>
    <row r="12" spans="1:2" s="11" customFormat="1" ht="17.25" customHeight="1" x14ac:dyDescent="0.2">
      <c r="A12" s="12" t="s">
        <v>15</v>
      </c>
      <c r="B12" s="96" t="s">
        <v>225</v>
      </c>
    </row>
    <row r="13" spans="1:2" s="11" customFormat="1" ht="17.25" customHeight="1" x14ac:dyDescent="0.2">
      <c r="A13" s="13" t="s">
        <v>16</v>
      </c>
      <c r="B13" s="97" t="s">
        <v>226</v>
      </c>
    </row>
    <row r="14" spans="1:2" s="11" customFormat="1" ht="17.25" customHeight="1" thickBot="1" x14ac:dyDescent="0.25">
      <c r="A14" s="14" t="s">
        <v>17</v>
      </c>
      <c r="B14" s="98" t="s">
        <v>224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Dean Schaetzl</cp:lastModifiedBy>
  <cp:lastPrinted>2002-11-05T13:50:54Z</cp:lastPrinted>
  <dcterms:created xsi:type="dcterms:W3CDTF">2000-10-27T00:30:29Z</dcterms:created>
  <dcterms:modified xsi:type="dcterms:W3CDTF">2023-01-04T19:03:01Z</dcterms:modified>
</cp:coreProperties>
</file>