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working\sr3 roc 160307\"/>
    </mc:Choice>
  </mc:AlternateContent>
  <bookViews>
    <workbookView xWindow="0" yWindow="0" windowWidth="35865" windowHeight="19710"/>
  </bookViews>
  <sheets>
    <sheet name="Title Page" sheetId="3" r:id="rId1"/>
    <sheet name="Timeline" sheetId="1" r:id="rId2"/>
    <sheet name="Temp Power vs Time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3" l="1"/>
  <c r="C5" i="3" s="1"/>
  <c r="B5" i="3" s="1"/>
  <c r="F9" i="2"/>
  <c r="F8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G8" i="2"/>
  <c r="G7" i="2" s="1"/>
  <c r="G9" i="2"/>
  <c r="G12" i="2"/>
  <c r="G11" i="2" s="1"/>
  <c r="G14" i="2"/>
  <c r="G13" i="2" s="1"/>
  <c r="G16" i="2"/>
  <c r="G15" i="2" s="1"/>
  <c r="G18" i="2"/>
  <c r="G17" i="2" s="1"/>
  <c r="G20" i="2"/>
  <c r="G19" i="2" s="1"/>
  <c r="G24" i="2"/>
  <c r="G23" i="2" s="1"/>
  <c r="G22" i="2" s="1"/>
  <c r="G26" i="2"/>
  <c r="L26" i="2" s="1"/>
  <c r="M26" i="2" s="1"/>
  <c r="G27" i="2"/>
  <c r="L27" i="2" s="1"/>
  <c r="M27" i="2" s="1"/>
  <c r="G28" i="2"/>
  <c r="G32" i="2"/>
  <c r="G31" i="2" s="1"/>
  <c r="G30" i="2" s="1"/>
  <c r="G29" i="2" s="1"/>
  <c r="G34" i="2"/>
  <c r="G33" i="2" s="1"/>
  <c r="F33" i="2"/>
  <c r="F31" i="2"/>
  <c r="F30" i="2" s="1"/>
  <c r="F29" i="2" s="1"/>
  <c r="F27" i="2"/>
  <c r="F25" i="2"/>
  <c r="F23" i="2"/>
  <c r="F22" i="2"/>
  <c r="F21" i="2" s="1"/>
  <c r="F19" i="2"/>
  <c r="F17" i="2"/>
  <c r="F15" i="2"/>
  <c r="F13" i="2"/>
  <c r="F11" i="2"/>
  <c r="F7" i="2"/>
  <c r="H7" i="2" s="1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I34" i="2"/>
  <c r="F34" i="2"/>
  <c r="F32" i="2"/>
  <c r="L32" i="2" s="1"/>
  <c r="M32" i="2" s="1"/>
  <c r="F28" i="2"/>
  <c r="F26" i="2"/>
  <c r="F24" i="2"/>
  <c r="F20" i="2"/>
  <c r="L20" i="2" s="1"/>
  <c r="M20" i="2" s="1"/>
  <c r="F18" i="2"/>
  <c r="F16" i="2"/>
  <c r="F14" i="2"/>
  <c r="F12" i="2"/>
  <c r="L10" i="2"/>
  <c r="M10" i="2" s="1"/>
  <c r="L8" i="2"/>
  <c r="M8" i="2" s="1"/>
  <c r="E8" i="2"/>
  <c r="E7" i="2"/>
  <c r="L6" i="2"/>
  <c r="M6" i="2" s="1"/>
  <c r="H6" i="2"/>
  <c r="E6" i="2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6" i="1"/>
  <c r="L7" i="1"/>
  <c r="M7" i="1" s="1"/>
  <c r="L8" i="1"/>
  <c r="M8" i="1" s="1"/>
  <c r="L9" i="1"/>
  <c r="M9" i="1"/>
  <c r="L10" i="1"/>
  <c r="M10" i="1"/>
  <c r="L11" i="1"/>
  <c r="M11" i="1"/>
  <c r="L12" i="1"/>
  <c r="M12" i="1"/>
  <c r="L13" i="1"/>
  <c r="M13" i="1" s="1"/>
  <c r="L14" i="1"/>
  <c r="M14" i="1" s="1"/>
  <c r="L15" i="1"/>
  <c r="M15" i="1"/>
  <c r="L16" i="1"/>
  <c r="M16" i="1" s="1"/>
  <c r="L17" i="1"/>
  <c r="M17" i="1" s="1"/>
  <c r="L18" i="1"/>
  <c r="M18" i="1" s="1"/>
  <c r="L19" i="1"/>
  <c r="M19" i="1" s="1"/>
  <c r="L20" i="1"/>
  <c r="M20" i="1"/>
  <c r="L21" i="1"/>
  <c r="M21" i="1"/>
  <c r="L22" i="1"/>
  <c r="M22" i="1" s="1"/>
  <c r="L23" i="1"/>
  <c r="M23" i="1" s="1"/>
  <c r="L24" i="1"/>
  <c r="M24" i="1" s="1"/>
  <c r="L25" i="1"/>
  <c r="M25" i="1" s="1"/>
  <c r="L26" i="1"/>
  <c r="M26" i="1"/>
  <c r="L27" i="1"/>
  <c r="M27" i="1" s="1"/>
  <c r="L28" i="1"/>
  <c r="M28" i="1" s="1"/>
  <c r="L29" i="1"/>
  <c r="M29" i="1"/>
  <c r="L30" i="1"/>
  <c r="M30" i="1" s="1"/>
  <c r="M6" i="1"/>
  <c r="L6" i="1"/>
  <c r="E10" i="1"/>
  <c r="E11" i="1"/>
  <c r="E12" i="1"/>
  <c r="E13" i="1"/>
  <c r="E14" i="1"/>
  <c r="E15" i="1"/>
  <c r="E16" i="1"/>
  <c r="E6" i="1"/>
  <c r="E7" i="1"/>
  <c r="E8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9" i="1"/>
  <c r="B3" i="3" l="1"/>
  <c r="B4" i="3"/>
  <c r="L33" i="2"/>
  <c r="M33" i="2" s="1"/>
  <c r="G21" i="2"/>
  <c r="L22" i="2"/>
  <c r="M22" i="2" s="1"/>
  <c r="L19" i="2"/>
  <c r="M19" i="2" s="1"/>
  <c r="L17" i="2"/>
  <c r="M17" i="2" s="1"/>
  <c r="L15" i="2"/>
  <c r="M15" i="2" s="1"/>
  <c r="L13" i="2"/>
  <c r="M13" i="2" s="1"/>
  <c r="L11" i="2"/>
  <c r="M11" i="2" s="1"/>
  <c r="G25" i="2"/>
  <c r="L25" i="2" s="1"/>
  <c r="M25" i="2" s="1"/>
  <c r="L7" i="2"/>
  <c r="M7" i="2" s="1"/>
  <c r="L29" i="2"/>
  <c r="M29" i="2" s="1"/>
  <c r="L21" i="2"/>
  <c r="M21" i="2" s="1"/>
  <c r="L16" i="2"/>
  <c r="M16" i="2" s="1"/>
  <c r="L28" i="2"/>
  <c r="M28" i="2" s="1"/>
  <c r="L24" i="2"/>
  <c r="M24" i="2" s="1"/>
  <c r="L12" i="2"/>
  <c r="M12" i="2" s="1"/>
  <c r="L34" i="2"/>
  <c r="M34" i="2" s="1"/>
  <c r="L18" i="2"/>
  <c r="M18" i="2" s="1"/>
  <c r="L14" i="2"/>
  <c r="M14" i="2" s="1"/>
  <c r="G8" i="1" l="1"/>
  <c r="F8" i="1"/>
  <c r="G31" i="1"/>
  <c r="F31" i="1"/>
  <c r="G29" i="1"/>
  <c r="F29" i="1"/>
  <c r="I31" i="1"/>
  <c r="L31" i="1" s="1"/>
  <c r="G27" i="1"/>
  <c r="F27" i="1"/>
  <c r="G25" i="1"/>
  <c r="F25" i="1"/>
  <c r="G18" i="1"/>
  <c r="F18" i="1"/>
  <c r="G23" i="1"/>
  <c r="F23" i="1"/>
  <c r="G20" i="1"/>
  <c r="F20" i="1"/>
  <c r="F13" i="1"/>
  <c r="G13" i="1"/>
  <c r="F15" i="1"/>
  <c r="G15" i="1"/>
  <c r="G11" i="1"/>
  <c r="F11" i="1"/>
  <c r="M31" i="1" l="1"/>
</calcChain>
</file>

<file path=xl/sharedStrings.xml><?xml version="1.0" encoding="utf-8"?>
<sst xmlns="http://schemas.openxmlformats.org/spreadsheetml/2006/main" count="75" uniqueCount="42">
  <si>
    <t>1 thru 3) Scan set at 42 °C (1.5 W), stable operation for days.</t>
  </si>
  <si>
    <t>4 thru 6) Scan set at 82 °C (6 W), stable operation for less than 12 hours</t>
  </si>
  <si>
    <t>7 thru 9) Scan set at 82 °C (6 W), stable operation for 53 hours longer than above</t>
  </si>
  <si>
    <t>10) Background scan only, 18 hours after Background scan [07]</t>
  </si>
  <si>
    <t>11 thru 16) Two sets of room temperature scans, made before heating the sr3 roc actuator, weeks apart.</t>
  </si>
  <si>
    <t>11) 61 °C (3 W) Scan following the calibration scan 13)</t>
  </si>
  <si>
    <t>12 thru 14) Scan set at 61 °C (3 W), stable operation for &gt; 3 days</t>
  </si>
  <si>
    <t>15 thru 17) Scan set at 55 °C (3W in new, isolated configuration)</t>
  </si>
  <si>
    <t>CONFIGURATION CHANGE PRIOR</t>
  </si>
  <si>
    <t>18 thru 23) Scan set at 64 °C (4W in new, isolated configuration)</t>
  </si>
  <si>
    <t>SCAN</t>
  </si>
  <si>
    <t>DATE</t>
  </si>
  <si>
    <t>HOUR</t>
  </si>
  <si>
    <t>SETTINGS</t>
  </si>
  <si>
    <t>Vent for configuration change</t>
  </si>
  <si>
    <t>waiting</t>
  </si>
  <si>
    <t>Power (W)</t>
  </si>
  <si>
    <t>Temp (°C)</t>
  </si>
  <si>
    <t>working on VBO D</t>
  </si>
  <si>
    <t>noticed temperature decrease in log; now we know due to atm</t>
  </si>
  <si>
    <t>SCAN DURATION</t>
  </si>
  <si>
    <t>HOURS</t>
  </si>
  <si>
    <t>DAYS</t>
  </si>
  <si>
    <t>Y AXIS TITLE</t>
  </si>
  <si>
    <t>Timestamp</t>
  </si>
  <si>
    <t>Duration (hrs)</t>
  </si>
  <si>
    <t>Scan Date</t>
  </si>
  <si>
    <t>ICS Bake-8278 Parameter Table</t>
  </si>
  <si>
    <t>(waiting)</t>
  </si>
  <si>
    <t>(vented due to turbo failure)</t>
  </si>
  <si>
    <t>(current status as of 26 April)</t>
  </si>
  <si>
    <t>Abstract</t>
  </si>
  <si>
    <t>This node houses supporting documentation for an estimate of cost required to execute production planned in T1600575: Collection of documents associated with the PMC "re-work" FDR (Dec 16 / Jan 17)</t>
  </si>
  <si>
    <t>DCC Number</t>
  </si>
  <si>
    <t xml:space="preserve"> </t>
  </si>
  <si>
    <t>Version</t>
  </si>
  <si>
    <t>v5 - Added lead times/scheduling chart, hid rows of items irrelevant to buy, revised unit price estimates</t>
  </si>
  <si>
    <t>Date</t>
  </si>
  <si>
    <t>v4 - Added full Buy List Machined Parts, updated quantities per conversation with Rick Savage.</t>
  </si>
  <si>
    <t>Author</t>
  </si>
  <si>
    <t>S Appert</t>
  </si>
  <si>
    <t>v3 - updated per D1600270-v4, Added Buy Qty (Column D) And Spare Qty (Column Z)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</si>
</sst>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0.0"/>
    <numFmt numFmtId="171" formatCode="[$-1C09]dd\ mmmm\ yyyy;@"/>
    <numFmt numFmtId="172" formatCode="dd/mmm/yyyy"/>
  </numFmts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5">
    <xf numFmtId="0" fontId="0" fillId="0" borderId="0" xfId="0"/>
    <xf numFmtId="16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168" fontId="0" fillId="0" borderId="0" xfId="0" applyNumberFormat="1"/>
    <xf numFmtId="22" fontId="0" fillId="0" borderId="0" xfId="0" applyNumberFormat="1"/>
    <xf numFmtId="1" fontId="0" fillId="0" borderId="0" xfId="0" applyNumberFormat="1" applyAlignment="1">
      <alignment horizontal="center"/>
    </xf>
    <xf numFmtId="171" fontId="0" fillId="0" borderId="0" xfId="0" applyNumberFormat="1"/>
    <xf numFmtId="171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1" applyAlignment="1">
      <alignment horizontal="center" wrapText="1"/>
    </xf>
    <xf numFmtId="0" fontId="2" fillId="0" borderId="0" xfId="1" applyAlignment="1">
      <alignment horizontal="center"/>
    </xf>
    <xf numFmtId="0" fontId="2" fillId="0" borderId="0" xfId="1"/>
    <xf numFmtId="172" fontId="2" fillId="0" borderId="0" xfId="1" applyNumberFormat="1" applyAlignment="1">
      <alignment horizontal="left"/>
    </xf>
  </cellXfs>
  <cellStyles count="2">
    <cellStyle name="Normal" xfId="0" builtinId="0"/>
    <cellStyle name="Normal 2" xfId="1"/>
  </cellStyles>
  <dxfs count="5">
    <dxf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71" formatCode="[$-1C09]dd\ mmmm\ yyyy;@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Sequential</a:t>
            </a:r>
            <a:r>
              <a:rPr lang="en-US" baseline="0"/>
              <a:t> Timeline of ICS Bake-8278 (SR3 ROC Actuator in VBO D)</a:t>
            </a:r>
          </a:p>
          <a:p>
            <a:pPr>
              <a:defRPr/>
            </a:pPr>
            <a:r>
              <a:rPr lang="en-US" baseline="0"/>
              <a:t>  </a:t>
            </a:r>
            <a:endParaRPr lang="en-US"/>
          </a:p>
        </c:rich>
      </c:tx>
      <c:layout/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0067815371889771E-2"/>
          <c:y val="2.5596276905177427E-2"/>
          <c:w val="0.92300731082099674"/>
          <c:h val="0.92042287907728815"/>
        </c:manualLayout>
      </c:layout>
      <c:barChart>
        <c:barDir val="bar"/>
        <c:grouping val="stacked"/>
        <c:varyColors val="0"/>
        <c:ser>
          <c:idx val="0"/>
          <c:order val="0"/>
          <c:tx>
            <c:v>Date Settings Started</c:v>
          </c:tx>
          <c:spPr>
            <a:noFill/>
            <a:ln>
              <a:noFill/>
            </a:ln>
            <a:effectLst/>
          </c:spPr>
          <c:invertIfNegative val="0"/>
          <c:cat>
            <c:strRef>
              <c:f>Timeline!$E$6:$E$31</c:f>
              <c:strCache>
                <c:ptCount val="13"/>
                <c:pt idx="0">
                  <c:v>22°C (0 W)</c:v>
                </c:pt>
                <c:pt idx="1">
                  <c:v>22°C (0 W)</c:v>
                </c:pt>
                <c:pt idx="2">
                  <c:v>42°C (1.5 W)</c:v>
                </c:pt>
                <c:pt idx="3">
                  <c:v>82°C (6 W)</c:v>
                </c:pt>
                <c:pt idx="4">
                  <c:v>82°C (6 W)</c:v>
                </c:pt>
                <c:pt idx="5">
                  <c:v>82°C (6 W)</c:v>
                </c:pt>
                <c:pt idx="6">
                  <c:v>61°C (3 W)</c:v>
                </c:pt>
                <c:pt idx="7">
                  <c:v>61°C (3 W)</c:v>
                </c:pt>
                <c:pt idx="8">
                  <c:v>55°C (3 W)</c:v>
                </c:pt>
                <c:pt idx="9">
                  <c:v>55°C (3 W)</c:v>
                </c:pt>
                <c:pt idx="10">
                  <c:v>64°C (4 W)</c:v>
                </c:pt>
                <c:pt idx="11">
                  <c:v>54°C (4 W)</c:v>
                </c:pt>
                <c:pt idx="12">
                  <c:v>54°C (4 W)</c:v>
                </c:pt>
              </c:strCache>
            </c:strRef>
          </c:cat>
          <c:val>
            <c:numRef>
              <c:f>Timeline!$F$6:$F$31</c:f>
              <c:numCache>
                <c:formatCode>[$-1C09]dd\ mmmm\ yyyy;@</c:formatCode>
                <c:ptCount val="13"/>
                <c:pt idx="0">
                  <c:v>42738</c:v>
                </c:pt>
                <c:pt idx="1">
                  <c:v>42738</c:v>
                </c:pt>
                <c:pt idx="2">
                  <c:v>42775</c:v>
                </c:pt>
                <c:pt idx="3">
                  <c:v>42779</c:v>
                </c:pt>
                <c:pt idx="4">
                  <c:v>42780</c:v>
                </c:pt>
                <c:pt idx="5">
                  <c:v>42782</c:v>
                </c:pt>
                <c:pt idx="6">
                  <c:v>42783</c:v>
                </c:pt>
                <c:pt idx="7">
                  <c:v>42783</c:v>
                </c:pt>
                <c:pt idx="8">
                  <c:v>42787</c:v>
                </c:pt>
                <c:pt idx="9">
                  <c:v>42824</c:v>
                </c:pt>
                <c:pt idx="10">
                  <c:v>42832</c:v>
                </c:pt>
                <c:pt idx="11">
                  <c:v>42839</c:v>
                </c:pt>
                <c:pt idx="12">
                  <c:v>42850</c:v>
                </c:pt>
              </c:numCache>
            </c:numRef>
          </c:val>
        </c:ser>
        <c:ser>
          <c:idx val="1"/>
          <c:order val="1"/>
          <c:tx>
            <c:v>Scan Duration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Timeline!$E$6:$E$31</c:f>
              <c:strCache>
                <c:ptCount val="13"/>
                <c:pt idx="0">
                  <c:v>22°C (0 W)</c:v>
                </c:pt>
                <c:pt idx="1">
                  <c:v>22°C (0 W)</c:v>
                </c:pt>
                <c:pt idx="2">
                  <c:v>42°C (1.5 W)</c:v>
                </c:pt>
                <c:pt idx="3">
                  <c:v>82°C (6 W)</c:v>
                </c:pt>
                <c:pt idx="4">
                  <c:v>82°C (6 W)</c:v>
                </c:pt>
                <c:pt idx="5">
                  <c:v>82°C (6 W)</c:v>
                </c:pt>
                <c:pt idx="6">
                  <c:v>61°C (3 W)</c:v>
                </c:pt>
                <c:pt idx="7">
                  <c:v>61°C (3 W)</c:v>
                </c:pt>
                <c:pt idx="8">
                  <c:v>55°C (3 W)</c:v>
                </c:pt>
                <c:pt idx="9">
                  <c:v>55°C (3 W)</c:v>
                </c:pt>
                <c:pt idx="10">
                  <c:v>64°C (4 W)</c:v>
                </c:pt>
                <c:pt idx="11">
                  <c:v>54°C (4 W)</c:v>
                </c:pt>
                <c:pt idx="12">
                  <c:v>54°C (4 W)</c:v>
                </c:pt>
              </c:strCache>
            </c:strRef>
          </c:cat>
          <c:val>
            <c:numRef>
              <c:f>Timeline!$M$6:$M$31</c:f>
              <c:numCache>
                <c:formatCode>0.0</c:formatCode>
                <c:ptCount val="13"/>
                <c:pt idx="0">
                  <c:v>0.125</c:v>
                </c:pt>
                <c:pt idx="1">
                  <c:v>21.5</c:v>
                </c:pt>
                <c:pt idx="2">
                  <c:v>4</c:v>
                </c:pt>
                <c:pt idx="3">
                  <c:v>0.875</c:v>
                </c:pt>
                <c:pt idx="4">
                  <c:v>1.7208333333333332</c:v>
                </c:pt>
                <c:pt idx="5">
                  <c:v>1.2166666666666666</c:v>
                </c:pt>
                <c:pt idx="6">
                  <c:v>4.0958333333333332</c:v>
                </c:pt>
                <c:pt idx="7">
                  <c:v>4.0874999999999995</c:v>
                </c:pt>
                <c:pt idx="8">
                  <c:v>36.912500000000001</c:v>
                </c:pt>
                <c:pt idx="9">
                  <c:v>8.3541666666666661</c:v>
                </c:pt>
                <c:pt idx="10">
                  <c:v>6.95</c:v>
                </c:pt>
                <c:pt idx="11">
                  <c:v>10.799999999999999</c:v>
                </c:pt>
                <c:pt idx="12">
                  <c:v>1.0833333333333333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3101888"/>
        <c:axId val="533101496"/>
      </c:barChart>
      <c:catAx>
        <c:axId val="53310188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</a:t>
                </a:r>
                <a:r>
                  <a:rPr lang="en-US" baseline="0"/>
                  <a:t> (Input Power)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"/>
              <c:y val="0.357065337603852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3101496"/>
        <c:crosses val="autoZero"/>
        <c:auto val="1"/>
        <c:lblAlgn val="ctr"/>
        <c:lblOffset val="100"/>
        <c:noMultiLvlLbl val="0"/>
      </c:catAx>
      <c:valAx>
        <c:axId val="533101496"/>
        <c:scaling>
          <c:orientation val="minMax"/>
          <c:max val="42860"/>
          <c:min val="4273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[$-1C09]dd\ mmmm\ yyyy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3101888"/>
        <c:crosses val="autoZero"/>
        <c:crossBetween val="between"/>
        <c:majorUnit val="21"/>
      </c:valAx>
      <c:spPr>
        <a:solidFill>
          <a:sysClr val="window" lastClr="FFFFFF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Trend of Temperature (°C) and Power</a:t>
            </a:r>
            <a:r>
              <a:rPr lang="en-US" baseline="0"/>
              <a:t> (W)</a:t>
            </a:r>
            <a:r>
              <a:rPr lang="en-US"/>
              <a:t> vs</a:t>
            </a:r>
            <a:r>
              <a:rPr lang="en-US" baseline="0"/>
              <a:t> Time         ICS Bake-8278 (SR3 ROC Actuator in VBO D)</a:t>
            </a:r>
            <a:endParaRPr lang="en-US"/>
          </a:p>
        </c:rich>
      </c:tx>
      <c:layout>
        <c:manualLayout>
          <c:xMode val="edge"/>
          <c:yMode val="edge"/>
          <c:x val="0.12352556132912536"/>
          <c:y val="1.92307692307692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'Temp Power vs Time'!$C$5</c:f>
              <c:strCache>
                <c:ptCount val="1"/>
                <c:pt idx="0">
                  <c:v>Temp (°C)</c:v>
                </c:pt>
              </c:strCache>
            </c:strRef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'Temp Power vs Time'!$H$6:$H$34</c:f>
              <c:numCache>
                <c:formatCode>d\-mmm</c:formatCode>
                <c:ptCount val="29"/>
                <c:pt idx="0">
                  <c:v>42738.375</c:v>
                </c:pt>
                <c:pt idx="1">
                  <c:v>42760.5</c:v>
                </c:pt>
                <c:pt idx="2">
                  <c:v>42760.5</c:v>
                </c:pt>
                <c:pt idx="3">
                  <c:v>42775.5</c:v>
                </c:pt>
                <c:pt idx="4">
                  <c:v>42775.5</c:v>
                </c:pt>
                <c:pt idx="5">
                  <c:v>42779.5</c:v>
                </c:pt>
                <c:pt idx="6">
                  <c:v>42779.5</c:v>
                </c:pt>
                <c:pt idx="7">
                  <c:v>42780.375</c:v>
                </c:pt>
                <c:pt idx="8">
                  <c:v>42780.375</c:v>
                </c:pt>
                <c:pt idx="9">
                  <c:v>42782.095833333333</c:v>
                </c:pt>
                <c:pt idx="10">
                  <c:v>42782.095833333333</c:v>
                </c:pt>
                <c:pt idx="11">
                  <c:v>42783.3125</c:v>
                </c:pt>
                <c:pt idx="12">
                  <c:v>42783.3125</c:v>
                </c:pt>
                <c:pt idx="13">
                  <c:v>42783.3125</c:v>
                </c:pt>
                <c:pt idx="14">
                  <c:v>42783.3125</c:v>
                </c:pt>
                <c:pt idx="15">
                  <c:v>42787.4</c:v>
                </c:pt>
                <c:pt idx="16">
                  <c:v>42787.4</c:v>
                </c:pt>
                <c:pt idx="17">
                  <c:v>42787.4</c:v>
                </c:pt>
                <c:pt idx="18">
                  <c:v>42787.4</c:v>
                </c:pt>
                <c:pt idx="19">
                  <c:v>42824.3125</c:v>
                </c:pt>
                <c:pt idx="20">
                  <c:v>42824.3125</c:v>
                </c:pt>
                <c:pt idx="21">
                  <c:v>42832.666666666664</c:v>
                </c:pt>
                <c:pt idx="22">
                  <c:v>42832.666666666664</c:v>
                </c:pt>
                <c:pt idx="23">
                  <c:v>42839.616666666669</c:v>
                </c:pt>
                <c:pt idx="24">
                  <c:v>42839.616666666669</c:v>
                </c:pt>
                <c:pt idx="25">
                  <c:v>42839.616666666669</c:v>
                </c:pt>
                <c:pt idx="26">
                  <c:v>42839.616666666669</c:v>
                </c:pt>
                <c:pt idx="27">
                  <c:v>42850.416666666664</c:v>
                </c:pt>
                <c:pt idx="28">
                  <c:v>42850.416666666664</c:v>
                </c:pt>
              </c:numCache>
            </c:numRef>
          </c:xVal>
          <c:yVal>
            <c:numRef>
              <c:f>'Temp Power vs Time'!$C$6:$C$34</c:f>
              <c:numCache>
                <c:formatCode>General</c:formatCode>
                <c:ptCount val="29"/>
                <c:pt idx="0">
                  <c:v>22</c:v>
                </c:pt>
                <c:pt idx="1">
                  <c:v>22</c:v>
                </c:pt>
                <c:pt idx="2">
                  <c:v>22</c:v>
                </c:pt>
                <c:pt idx="3">
                  <c:v>22</c:v>
                </c:pt>
                <c:pt idx="4">
                  <c:v>42</c:v>
                </c:pt>
                <c:pt idx="5">
                  <c:v>42</c:v>
                </c:pt>
                <c:pt idx="6">
                  <c:v>82</c:v>
                </c:pt>
                <c:pt idx="7">
                  <c:v>82</c:v>
                </c:pt>
                <c:pt idx="8">
                  <c:v>82</c:v>
                </c:pt>
                <c:pt idx="9">
                  <c:v>82</c:v>
                </c:pt>
                <c:pt idx="10">
                  <c:v>82</c:v>
                </c:pt>
                <c:pt idx="11">
                  <c:v>82</c:v>
                </c:pt>
                <c:pt idx="12">
                  <c:v>61</c:v>
                </c:pt>
                <c:pt idx="13">
                  <c:v>61</c:v>
                </c:pt>
                <c:pt idx="14">
                  <c:v>61</c:v>
                </c:pt>
                <c:pt idx="15">
                  <c:v>61</c:v>
                </c:pt>
                <c:pt idx="16">
                  <c:v>24</c:v>
                </c:pt>
                <c:pt idx="17">
                  <c:v>24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64</c:v>
                </c:pt>
                <c:pt idx="23">
                  <c:v>64</c:v>
                </c:pt>
                <c:pt idx="24">
                  <c:v>64</c:v>
                </c:pt>
                <c:pt idx="25">
                  <c:v>64</c:v>
                </c:pt>
                <c:pt idx="26">
                  <c:v>54</c:v>
                </c:pt>
                <c:pt idx="27">
                  <c:v>54</c:v>
                </c:pt>
                <c:pt idx="28">
                  <c:v>54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1012320"/>
        <c:axId val="571012712"/>
      </c:scatterChart>
      <c:scatterChart>
        <c:scatterStyle val="lineMarker"/>
        <c:varyColors val="0"/>
        <c:ser>
          <c:idx val="1"/>
          <c:order val="1"/>
          <c:tx>
            <c:strRef>
              <c:f>'Temp Power vs Time'!$D$5</c:f>
              <c:strCache>
                <c:ptCount val="1"/>
                <c:pt idx="0">
                  <c:v>Power (W)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'Temp Power vs Time'!$H$6:$H$34</c:f>
              <c:numCache>
                <c:formatCode>d\-mmm</c:formatCode>
                <c:ptCount val="29"/>
                <c:pt idx="0">
                  <c:v>42738.375</c:v>
                </c:pt>
                <c:pt idx="1">
                  <c:v>42760.5</c:v>
                </c:pt>
                <c:pt idx="2">
                  <c:v>42760.5</c:v>
                </c:pt>
                <c:pt idx="3">
                  <c:v>42775.5</c:v>
                </c:pt>
                <c:pt idx="4">
                  <c:v>42775.5</c:v>
                </c:pt>
                <c:pt idx="5">
                  <c:v>42779.5</c:v>
                </c:pt>
                <c:pt idx="6">
                  <c:v>42779.5</c:v>
                </c:pt>
                <c:pt idx="7">
                  <c:v>42780.375</c:v>
                </c:pt>
                <c:pt idx="8">
                  <c:v>42780.375</c:v>
                </c:pt>
                <c:pt idx="9">
                  <c:v>42782.095833333333</c:v>
                </c:pt>
                <c:pt idx="10">
                  <c:v>42782.095833333333</c:v>
                </c:pt>
                <c:pt idx="11">
                  <c:v>42783.3125</c:v>
                </c:pt>
                <c:pt idx="12">
                  <c:v>42783.3125</c:v>
                </c:pt>
                <c:pt idx="13">
                  <c:v>42783.3125</c:v>
                </c:pt>
                <c:pt idx="14">
                  <c:v>42783.3125</c:v>
                </c:pt>
                <c:pt idx="15">
                  <c:v>42787.4</c:v>
                </c:pt>
                <c:pt idx="16">
                  <c:v>42787.4</c:v>
                </c:pt>
                <c:pt idx="17">
                  <c:v>42787.4</c:v>
                </c:pt>
                <c:pt idx="18">
                  <c:v>42787.4</c:v>
                </c:pt>
                <c:pt idx="19">
                  <c:v>42824.3125</c:v>
                </c:pt>
                <c:pt idx="20">
                  <c:v>42824.3125</c:v>
                </c:pt>
                <c:pt idx="21">
                  <c:v>42832.666666666664</c:v>
                </c:pt>
                <c:pt idx="22">
                  <c:v>42832.666666666664</c:v>
                </c:pt>
                <c:pt idx="23">
                  <c:v>42839.616666666669</c:v>
                </c:pt>
                <c:pt idx="24">
                  <c:v>42839.616666666669</c:v>
                </c:pt>
                <c:pt idx="25">
                  <c:v>42839.616666666669</c:v>
                </c:pt>
                <c:pt idx="26">
                  <c:v>42839.616666666669</c:v>
                </c:pt>
                <c:pt idx="27">
                  <c:v>42850.416666666664</c:v>
                </c:pt>
                <c:pt idx="28">
                  <c:v>42850.416666666664</c:v>
                </c:pt>
              </c:numCache>
            </c:numRef>
          </c:xVal>
          <c:yVal>
            <c:numRef>
              <c:f>'Temp Power vs Time'!$D$6:$D$34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1.5</c:v>
                </c:pt>
                <c:pt idx="5">
                  <c:v>1.5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6473888"/>
        <c:axId val="436284248"/>
      </c:scatterChart>
      <c:valAx>
        <c:axId val="571012320"/>
        <c:scaling>
          <c:orientation val="minMax"/>
          <c:max val="42860"/>
          <c:min val="4273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1012712"/>
        <c:crosses val="autoZero"/>
        <c:crossBetween val="midCat"/>
        <c:majorUnit val="21"/>
      </c:valAx>
      <c:valAx>
        <c:axId val="571012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bg1"/>
                    </a:solidFill>
                  </a:rPr>
                  <a:t>Temperature</a:t>
                </a:r>
                <a:r>
                  <a:rPr lang="en-US" b="1" baseline="0">
                    <a:solidFill>
                      <a:schemeClr val="bg1"/>
                    </a:solidFill>
                  </a:rPr>
                  <a:t> (°C)</a:t>
                </a:r>
                <a:endParaRPr lang="en-US" b="1">
                  <a:solidFill>
                    <a:schemeClr val="bg1"/>
                  </a:solidFill>
                </a:endParaRPr>
              </a:p>
            </c:rich>
          </c:tx>
          <c:layout/>
          <c:overlay val="0"/>
          <c:spPr>
            <a:solidFill>
              <a:schemeClr val="accent1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1012320"/>
        <c:crosses val="autoZero"/>
        <c:crossBetween val="midCat"/>
      </c:valAx>
      <c:valAx>
        <c:axId val="43628424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bg1"/>
                    </a:solidFill>
                  </a:rPr>
                  <a:t>Power (W)</a:t>
                </a:r>
              </a:p>
            </c:rich>
          </c:tx>
          <c:layout/>
          <c:overlay val="0"/>
          <c:spPr>
            <a:solidFill>
              <a:schemeClr val="accent2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473888"/>
        <c:crosses val="max"/>
        <c:crossBetween val="midCat"/>
      </c:valAx>
      <c:valAx>
        <c:axId val="576473888"/>
        <c:scaling>
          <c:orientation val="minMax"/>
        </c:scaling>
        <c:delete val="1"/>
        <c:axPos val="b"/>
        <c:numFmt formatCode="d\-mmm" sourceLinked="1"/>
        <c:majorTickMark val="out"/>
        <c:minorTickMark val="none"/>
        <c:tickLblPos val="nextTo"/>
        <c:crossAx val="436284248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723900</xdr:colOff>
      <xdr:row>44</xdr:row>
      <xdr:rowOff>76201</xdr:rowOff>
    </xdr:from>
    <xdr:to>
      <xdr:col>20</xdr:col>
      <xdr:colOff>395287</xdr:colOff>
      <xdr:row>74</xdr:row>
      <xdr:rowOff>66675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600076</xdr:colOff>
      <xdr:row>37</xdr:row>
      <xdr:rowOff>171450</xdr:rowOff>
    </xdr:from>
    <xdr:to>
      <xdr:col>10</xdr:col>
      <xdr:colOff>352426</xdr:colOff>
      <xdr:row>58</xdr:row>
      <xdr:rowOff>133350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2" name="Table2" displayName="Table2" ref="O5:R31" totalsRowShown="0" headerRowDxfId="0">
  <autoFilter ref="O5:R31"/>
  <tableColumns count="4">
    <tableColumn id="1" name="Scan Date" dataDxfId="4"/>
    <tableColumn id="2" name="Temp (°C)" dataDxfId="3"/>
    <tableColumn id="3" name="Power (W)" dataDxfId="2"/>
    <tableColumn id="4" name="Duration (hrs)" dataDxfId="1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abSelected="1" workbookViewId="0">
      <selection activeCell="G14" sqref="G14"/>
    </sheetView>
  </sheetViews>
  <sheetFormatPr defaultRowHeight="15.75" x14ac:dyDescent="0.25"/>
  <cols>
    <col min="1" max="1" width="16.140625" style="13" customWidth="1"/>
    <col min="2" max="2" width="14.5703125" style="13" customWidth="1"/>
    <col min="3" max="3" width="9.140625" style="13"/>
    <col min="4" max="4" width="63.7109375" style="13" bestFit="1" customWidth="1"/>
    <col min="5" max="16384" width="9.140625" style="13"/>
  </cols>
  <sheetData>
    <row r="1" spans="1:4" x14ac:dyDescent="0.25">
      <c r="A1" s="11" t="str">
        <f ca="1">MID(CELL("filename",A1),FIND("[",CELL("filename",A1))+1,FIND("]", CELL("filename",A1))-FIND("[",CELL("filename",A1))-1)</f>
        <v>T1600401-v2 SR3 ROC Actuator Elevated Temperature RGA Experiment supplement 170426.xlsx</v>
      </c>
      <c r="B1" s="12"/>
      <c r="C1" s="12"/>
      <c r="D1" s="12"/>
    </row>
    <row r="2" spans="1:4" x14ac:dyDescent="0.25">
      <c r="A2" s="13" t="s">
        <v>31</v>
      </c>
      <c r="B2" s="13" t="s">
        <v>32</v>
      </c>
    </row>
    <row r="3" spans="1:4" x14ac:dyDescent="0.25">
      <c r="A3" s="13" t="s">
        <v>33</v>
      </c>
      <c r="B3" s="13" t="str">
        <f ca="1">MID(A1,1,8)</f>
        <v>T1600401</v>
      </c>
      <c r="D3" s="13" t="s">
        <v>34</v>
      </c>
    </row>
    <row r="4" spans="1:4" x14ac:dyDescent="0.25">
      <c r="A4" s="13" t="s">
        <v>35</v>
      </c>
      <c r="B4" s="13" t="str">
        <f ca="1">MID(A1,10,2)</f>
        <v>v2</v>
      </c>
      <c r="D4" s="13" t="s">
        <v>36</v>
      </c>
    </row>
    <row r="5" spans="1:4" x14ac:dyDescent="0.25">
      <c r="A5" s="13" t="s">
        <v>37</v>
      </c>
      <c r="B5" s="13" t="str">
        <f ca="1">"20"&amp;TEXT(C5,"00\/00\/00")</f>
        <v>2017/04/26</v>
      </c>
      <c r="C5" s="14" t="str">
        <f ca="1">MID(A1,FIND(".",A1,10)-6,6)</f>
        <v>170426</v>
      </c>
      <c r="D5" s="13" t="s">
        <v>38</v>
      </c>
    </row>
    <row r="6" spans="1:4" x14ac:dyDescent="0.25">
      <c r="A6" s="13" t="s">
        <v>39</v>
      </c>
      <c r="B6" s="13" t="s">
        <v>40</v>
      </c>
      <c r="D6" s="13" t="s">
        <v>41</v>
      </c>
    </row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R34"/>
  <sheetViews>
    <sheetView workbookViewId="0">
      <selection activeCell="R31" sqref="O4:R31"/>
    </sheetView>
  </sheetViews>
  <sheetFormatPr defaultRowHeight="15" x14ac:dyDescent="0.25"/>
  <cols>
    <col min="2" max="2" width="63.5703125" customWidth="1"/>
    <col min="3" max="3" width="9.7109375" bestFit="1" customWidth="1"/>
    <col min="4" max="4" width="10.42578125" bestFit="1" customWidth="1"/>
    <col min="5" max="5" width="11.5703125" bestFit="1" customWidth="1"/>
    <col min="6" max="6" width="15.85546875" bestFit="1" customWidth="1"/>
    <col min="8" max="9" width="15.85546875" bestFit="1" customWidth="1"/>
    <col min="10" max="10" width="6.5703125" bestFit="1" customWidth="1"/>
    <col min="11" max="12" width="6.5703125" customWidth="1"/>
    <col min="13" max="13" width="10.42578125" bestFit="1" customWidth="1"/>
    <col min="15" max="15" width="27" bestFit="1" customWidth="1"/>
    <col min="16" max="16" width="11.85546875" customWidth="1"/>
    <col min="17" max="17" width="12.5703125" customWidth="1"/>
    <col min="18" max="18" width="15.42578125" customWidth="1"/>
  </cols>
  <sheetData>
    <row r="4" spans="1:18" ht="18.75" x14ac:dyDescent="0.3">
      <c r="F4" s="3" t="s">
        <v>13</v>
      </c>
      <c r="G4" s="3"/>
      <c r="H4" s="3"/>
      <c r="I4" s="3" t="s">
        <v>10</v>
      </c>
      <c r="J4" s="3"/>
      <c r="K4" s="3"/>
      <c r="L4" s="3" t="s">
        <v>20</v>
      </c>
      <c r="M4" s="3"/>
      <c r="O4" s="10" t="s">
        <v>27</v>
      </c>
      <c r="P4" s="10"/>
      <c r="Q4" s="10"/>
      <c r="R4" s="10"/>
    </row>
    <row r="5" spans="1:18" x14ac:dyDescent="0.25">
      <c r="C5" t="s">
        <v>17</v>
      </c>
      <c r="D5" t="s">
        <v>16</v>
      </c>
      <c r="E5" t="s">
        <v>23</v>
      </c>
      <c r="F5" t="s">
        <v>11</v>
      </c>
      <c r="G5" t="s">
        <v>12</v>
      </c>
      <c r="H5" t="s">
        <v>24</v>
      </c>
      <c r="I5" t="s">
        <v>11</v>
      </c>
      <c r="J5" t="s">
        <v>12</v>
      </c>
      <c r="L5" t="s">
        <v>21</v>
      </c>
      <c r="M5" t="s">
        <v>22</v>
      </c>
      <c r="O5" s="2" t="s">
        <v>26</v>
      </c>
      <c r="P5" s="2" t="s">
        <v>17</v>
      </c>
      <c r="Q5" s="2" t="s">
        <v>16</v>
      </c>
      <c r="R5" s="2" t="s">
        <v>25</v>
      </c>
    </row>
    <row r="6" spans="1:18" x14ac:dyDescent="0.25">
      <c r="A6">
        <v>24</v>
      </c>
      <c r="B6" t="s">
        <v>4</v>
      </c>
      <c r="C6">
        <v>22</v>
      </c>
      <c r="D6">
        <v>0</v>
      </c>
      <c r="E6" t="str">
        <f>C6&amp;"°C ("&amp;D6&amp;" W)"</f>
        <v>22°C (0 W)</v>
      </c>
      <c r="F6" s="8">
        <v>42738</v>
      </c>
      <c r="G6">
        <v>9</v>
      </c>
      <c r="H6" s="8">
        <f>F6+G6/24</f>
        <v>42738.375</v>
      </c>
      <c r="I6" s="8">
        <v>42738</v>
      </c>
      <c r="J6">
        <v>12</v>
      </c>
      <c r="L6">
        <f>((I6-F6)*24+J6-G6)</f>
        <v>3</v>
      </c>
      <c r="M6" s="5">
        <f>L6/24</f>
        <v>0.125</v>
      </c>
      <c r="O6" s="9">
        <v>42738</v>
      </c>
      <c r="P6" s="2">
        <v>22</v>
      </c>
      <c r="Q6" s="2">
        <v>0</v>
      </c>
      <c r="R6" s="7">
        <v>3</v>
      </c>
    </row>
    <row r="7" spans="1:18" hidden="1" x14ac:dyDescent="0.25">
      <c r="A7">
        <v>26</v>
      </c>
      <c r="E7" t="str">
        <f>C7&amp;"°C ("&amp;D7&amp;" W)"</f>
        <v>°C ( W)</v>
      </c>
      <c r="F7" s="8"/>
      <c r="H7" s="8">
        <f t="shared" ref="H7:H31" si="0">F7+G7/24</f>
        <v>0</v>
      </c>
      <c r="I7" s="8"/>
      <c r="L7">
        <f t="shared" ref="L7:L31" si="1">((I7-F7)*24+J7-G7)</f>
        <v>0</v>
      </c>
      <c r="M7" s="5">
        <f t="shared" ref="M7:M31" si="2">L7/24</f>
        <v>0</v>
      </c>
      <c r="O7" s="9"/>
      <c r="P7" s="2"/>
      <c r="Q7" s="2"/>
      <c r="R7" s="7">
        <v>0</v>
      </c>
    </row>
    <row r="8" spans="1:18" x14ac:dyDescent="0.25">
      <c r="A8">
        <v>27</v>
      </c>
      <c r="B8" t="s">
        <v>4</v>
      </c>
      <c r="C8">
        <v>22</v>
      </c>
      <c r="D8">
        <v>0</v>
      </c>
      <c r="E8" t="str">
        <f>C8&amp;"°C ("&amp;D8&amp;" W)"</f>
        <v>22°C (0 W)</v>
      </c>
      <c r="F8" s="8">
        <f t="shared" ref="F8" si="3">I6</f>
        <v>42738</v>
      </c>
      <c r="G8">
        <f t="shared" ref="G8" si="4">J6</f>
        <v>12</v>
      </c>
      <c r="H8" s="8">
        <f t="shared" si="0"/>
        <v>42738.5</v>
      </c>
      <c r="I8" s="8">
        <v>42760</v>
      </c>
      <c r="L8">
        <f t="shared" si="1"/>
        <v>516</v>
      </c>
      <c r="M8" s="5">
        <f t="shared" si="2"/>
        <v>21.5</v>
      </c>
      <c r="O8" s="9">
        <v>42760</v>
      </c>
      <c r="P8" s="2">
        <v>22</v>
      </c>
      <c r="Q8" s="2">
        <v>0</v>
      </c>
      <c r="R8" s="7">
        <v>516</v>
      </c>
    </row>
    <row r="9" spans="1:18" x14ac:dyDescent="0.25">
      <c r="A9">
        <v>1</v>
      </c>
      <c r="B9" t="s">
        <v>0</v>
      </c>
      <c r="C9">
        <v>42</v>
      </c>
      <c r="D9">
        <v>1.5</v>
      </c>
      <c r="E9" t="str">
        <f>C9&amp;"°C ("&amp;D9&amp;" W)"</f>
        <v>42°C (1.5 W)</v>
      </c>
      <c r="F9" s="8">
        <v>42775</v>
      </c>
      <c r="G9">
        <v>12</v>
      </c>
      <c r="H9" s="8">
        <f t="shared" si="0"/>
        <v>42775.5</v>
      </c>
      <c r="I9" s="8">
        <v>42779</v>
      </c>
      <c r="J9">
        <v>12</v>
      </c>
      <c r="L9">
        <f t="shared" si="1"/>
        <v>96</v>
      </c>
      <c r="M9" s="5">
        <f t="shared" si="2"/>
        <v>4</v>
      </c>
      <c r="O9" s="9">
        <v>42779</v>
      </c>
      <c r="P9" s="2">
        <v>42</v>
      </c>
      <c r="Q9" s="2">
        <v>1.5</v>
      </c>
      <c r="R9" s="7">
        <v>96</v>
      </c>
    </row>
    <row r="10" spans="1:18" hidden="1" x14ac:dyDescent="0.25">
      <c r="A10">
        <v>3</v>
      </c>
      <c r="E10" t="str">
        <f t="shared" ref="E10:E31" si="5">C10&amp;"°C ("&amp;D10&amp;" W)"</f>
        <v>°C ( W)</v>
      </c>
      <c r="F10" s="8"/>
      <c r="H10" s="8">
        <f t="shared" si="0"/>
        <v>0</v>
      </c>
      <c r="I10" s="8"/>
      <c r="L10">
        <f t="shared" si="1"/>
        <v>0</v>
      </c>
      <c r="M10" s="5">
        <f t="shared" si="2"/>
        <v>0</v>
      </c>
      <c r="O10" s="9"/>
      <c r="P10" s="2"/>
      <c r="Q10" s="2"/>
      <c r="R10" s="7">
        <v>0</v>
      </c>
    </row>
    <row r="11" spans="1:18" x14ac:dyDescent="0.25">
      <c r="A11">
        <v>4</v>
      </c>
      <c r="B11" t="s">
        <v>1</v>
      </c>
      <c r="C11">
        <v>82</v>
      </c>
      <c r="D11">
        <v>6</v>
      </c>
      <c r="E11" t="str">
        <f t="shared" si="5"/>
        <v>82°C (6 W)</v>
      </c>
      <c r="F11" s="8">
        <f>I9</f>
        <v>42779</v>
      </c>
      <c r="G11">
        <f>J9</f>
        <v>12</v>
      </c>
      <c r="H11" s="8">
        <f t="shared" si="0"/>
        <v>42779.5</v>
      </c>
      <c r="I11" s="8">
        <v>42780</v>
      </c>
      <c r="J11">
        <v>9</v>
      </c>
      <c r="L11">
        <f t="shared" si="1"/>
        <v>21</v>
      </c>
      <c r="M11" s="5">
        <f t="shared" si="2"/>
        <v>0.875</v>
      </c>
      <c r="O11" s="9">
        <v>42780</v>
      </c>
      <c r="P11" s="2">
        <v>82</v>
      </c>
      <c r="Q11" s="2">
        <v>6</v>
      </c>
      <c r="R11" s="7">
        <v>21</v>
      </c>
    </row>
    <row r="12" spans="1:18" hidden="1" x14ac:dyDescent="0.25">
      <c r="A12">
        <v>6</v>
      </c>
      <c r="E12" t="str">
        <f t="shared" si="5"/>
        <v>°C ( W)</v>
      </c>
      <c r="F12" s="8"/>
      <c r="H12" s="8">
        <f t="shared" si="0"/>
        <v>0</v>
      </c>
      <c r="I12" s="8"/>
      <c r="L12">
        <f t="shared" si="1"/>
        <v>0</v>
      </c>
      <c r="M12" s="5">
        <f t="shared" si="2"/>
        <v>0</v>
      </c>
      <c r="O12" s="9"/>
      <c r="P12" s="2"/>
      <c r="Q12" s="2"/>
      <c r="R12" s="7">
        <v>0</v>
      </c>
    </row>
    <row r="13" spans="1:18" x14ac:dyDescent="0.25">
      <c r="A13">
        <v>7</v>
      </c>
      <c r="B13" t="s">
        <v>2</v>
      </c>
      <c r="C13">
        <v>82</v>
      </c>
      <c r="D13">
        <v>6</v>
      </c>
      <c r="E13" t="str">
        <f t="shared" si="5"/>
        <v>82°C (6 W)</v>
      </c>
      <c r="F13" s="8">
        <f>I11</f>
        <v>42780</v>
      </c>
      <c r="G13">
        <f>J11</f>
        <v>9</v>
      </c>
      <c r="H13" s="8">
        <f t="shared" si="0"/>
        <v>42780.375</v>
      </c>
      <c r="I13" s="8">
        <v>42782</v>
      </c>
      <c r="J13">
        <v>2.2999999999999998</v>
      </c>
      <c r="L13">
        <f t="shared" si="1"/>
        <v>41.3</v>
      </c>
      <c r="M13" s="5">
        <f t="shared" si="2"/>
        <v>1.7208333333333332</v>
      </c>
      <c r="O13" s="9">
        <v>42782</v>
      </c>
      <c r="P13" s="2">
        <v>82</v>
      </c>
      <c r="Q13" s="2">
        <v>6</v>
      </c>
      <c r="R13" s="7">
        <v>41.3</v>
      </c>
    </row>
    <row r="14" spans="1:18" hidden="1" x14ac:dyDescent="0.25">
      <c r="A14">
        <v>9</v>
      </c>
      <c r="E14" t="str">
        <f t="shared" si="5"/>
        <v>°C ( W)</v>
      </c>
      <c r="F14" s="8"/>
      <c r="H14" s="8">
        <f t="shared" si="0"/>
        <v>0</v>
      </c>
      <c r="I14" s="8"/>
      <c r="L14">
        <f t="shared" si="1"/>
        <v>0</v>
      </c>
      <c r="M14" s="5">
        <f t="shared" si="2"/>
        <v>0</v>
      </c>
      <c r="O14" s="9"/>
      <c r="P14" s="2"/>
      <c r="Q14" s="2"/>
      <c r="R14" s="7">
        <v>0</v>
      </c>
    </row>
    <row r="15" spans="1:18" x14ac:dyDescent="0.25">
      <c r="A15">
        <v>10</v>
      </c>
      <c r="B15" t="s">
        <v>3</v>
      </c>
      <c r="C15">
        <v>82</v>
      </c>
      <c r="D15">
        <v>6</v>
      </c>
      <c r="E15" t="str">
        <f t="shared" si="5"/>
        <v>82°C (6 W)</v>
      </c>
      <c r="F15" s="8">
        <f t="shared" ref="F15" si="6">I13</f>
        <v>42782</v>
      </c>
      <c r="G15">
        <f t="shared" ref="G15" si="7">J13</f>
        <v>2.2999999999999998</v>
      </c>
      <c r="H15" s="8">
        <f t="shared" si="0"/>
        <v>42782.095833333333</v>
      </c>
      <c r="I15" s="8">
        <v>42783</v>
      </c>
      <c r="J15">
        <v>7.5</v>
      </c>
      <c r="L15">
        <f t="shared" si="1"/>
        <v>29.2</v>
      </c>
      <c r="M15" s="5">
        <f t="shared" si="2"/>
        <v>1.2166666666666666</v>
      </c>
      <c r="O15" s="9">
        <v>42783</v>
      </c>
      <c r="P15" s="2">
        <v>82</v>
      </c>
      <c r="Q15" s="2">
        <v>6</v>
      </c>
      <c r="R15" s="7">
        <v>29.2</v>
      </c>
    </row>
    <row r="16" spans="1:18" hidden="1" x14ac:dyDescent="0.25">
      <c r="A16">
        <v>10</v>
      </c>
      <c r="E16" t="str">
        <f t="shared" si="5"/>
        <v>°C ( W)</v>
      </c>
      <c r="F16" s="8"/>
      <c r="H16" s="8">
        <f t="shared" si="0"/>
        <v>0</v>
      </c>
      <c r="I16" s="8"/>
      <c r="L16">
        <f t="shared" si="1"/>
        <v>0</v>
      </c>
      <c r="M16" s="5">
        <f t="shared" si="2"/>
        <v>0</v>
      </c>
      <c r="O16" s="9"/>
      <c r="P16" s="2"/>
      <c r="Q16" s="2"/>
      <c r="R16" s="7">
        <v>0</v>
      </c>
    </row>
    <row r="17" spans="1:18" hidden="1" x14ac:dyDescent="0.25">
      <c r="A17">
        <v>26</v>
      </c>
      <c r="E17" t="str">
        <f t="shared" si="5"/>
        <v>°C ( W)</v>
      </c>
      <c r="F17" s="8"/>
      <c r="H17" s="8">
        <f t="shared" si="0"/>
        <v>0</v>
      </c>
      <c r="I17" s="8"/>
      <c r="L17">
        <f t="shared" si="1"/>
        <v>0</v>
      </c>
      <c r="M17" s="5">
        <f t="shared" si="2"/>
        <v>0</v>
      </c>
      <c r="O17" s="9"/>
      <c r="P17" s="2"/>
      <c r="Q17" s="2"/>
      <c r="R17" s="7">
        <v>0</v>
      </c>
    </row>
    <row r="18" spans="1:18" x14ac:dyDescent="0.25">
      <c r="A18">
        <v>11</v>
      </c>
      <c r="B18" t="s">
        <v>5</v>
      </c>
      <c r="C18">
        <v>61</v>
      </c>
      <c r="D18">
        <v>3</v>
      </c>
      <c r="E18" t="str">
        <f t="shared" si="5"/>
        <v>61°C (3 W)</v>
      </c>
      <c r="F18" s="8">
        <f>I15</f>
        <v>42783</v>
      </c>
      <c r="G18">
        <f>J15</f>
        <v>7.5</v>
      </c>
      <c r="H18" s="8">
        <f t="shared" si="0"/>
        <v>42783.3125</v>
      </c>
      <c r="I18" s="8">
        <v>42787</v>
      </c>
      <c r="J18">
        <v>9.8000000000000007</v>
      </c>
      <c r="L18">
        <f t="shared" si="1"/>
        <v>98.3</v>
      </c>
      <c r="M18" s="5">
        <f t="shared" si="2"/>
        <v>4.0958333333333332</v>
      </c>
      <c r="O18" s="9">
        <v>42787</v>
      </c>
      <c r="P18" s="2">
        <v>61</v>
      </c>
      <c r="Q18" s="2">
        <v>3</v>
      </c>
      <c r="R18" s="7">
        <v>98.3</v>
      </c>
    </row>
    <row r="19" spans="1:18" hidden="1" x14ac:dyDescent="0.25">
      <c r="E19" t="str">
        <f t="shared" si="5"/>
        <v>°C ( W)</v>
      </c>
      <c r="F19" s="8"/>
      <c r="H19" s="8">
        <f t="shared" si="0"/>
        <v>0</v>
      </c>
      <c r="I19" s="8"/>
      <c r="L19">
        <f t="shared" si="1"/>
        <v>0</v>
      </c>
      <c r="M19" s="5">
        <f t="shared" si="2"/>
        <v>0</v>
      </c>
      <c r="O19" s="9"/>
      <c r="P19" s="2"/>
      <c r="Q19" s="2"/>
      <c r="R19" s="7">
        <v>0</v>
      </c>
    </row>
    <row r="20" spans="1:18" x14ac:dyDescent="0.25">
      <c r="A20">
        <v>12</v>
      </c>
      <c r="B20" t="s">
        <v>6</v>
      </c>
      <c r="C20">
        <v>61</v>
      </c>
      <c r="D20">
        <v>3</v>
      </c>
      <c r="E20" t="str">
        <f t="shared" si="5"/>
        <v>61°C (3 W)</v>
      </c>
      <c r="F20" s="8">
        <f>I15</f>
        <v>42783</v>
      </c>
      <c r="G20">
        <f>J15</f>
        <v>7.5</v>
      </c>
      <c r="H20" s="8">
        <f t="shared" si="0"/>
        <v>42783.3125</v>
      </c>
      <c r="I20" s="8">
        <v>42787</v>
      </c>
      <c r="J20">
        <v>9.6</v>
      </c>
      <c r="L20">
        <f t="shared" si="1"/>
        <v>98.1</v>
      </c>
      <c r="M20" s="5">
        <f t="shared" si="2"/>
        <v>4.0874999999999995</v>
      </c>
      <c r="O20" s="9">
        <v>42787</v>
      </c>
      <c r="P20" s="2">
        <v>61</v>
      </c>
      <c r="Q20" s="2">
        <v>3</v>
      </c>
      <c r="R20" s="7">
        <v>98.1</v>
      </c>
    </row>
    <row r="21" spans="1:18" hidden="1" x14ac:dyDescent="0.25">
      <c r="A21">
        <v>14</v>
      </c>
      <c r="E21" t="str">
        <f t="shared" si="5"/>
        <v>°C ( W)</v>
      </c>
      <c r="F21" s="8"/>
      <c r="H21" s="8">
        <f t="shared" si="0"/>
        <v>0</v>
      </c>
      <c r="I21" s="8"/>
      <c r="L21">
        <f t="shared" si="1"/>
        <v>0</v>
      </c>
      <c r="M21" s="5">
        <f t="shared" si="2"/>
        <v>0</v>
      </c>
      <c r="O21" s="9"/>
      <c r="P21" s="2"/>
      <c r="Q21" s="2"/>
      <c r="R21" s="7">
        <v>0</v>
      </c>
    </row>
    <row r="22" spans="1:18" hidden="1" x14ac:dyDescent="0.25">
      <c r="B22" t="s">
        <v>14</v>
      </c>
      <c r="E22" t="str">
        <f t="shared" si="5"/>
        <v>°C ( W)</v>
      </c>
      <c r="F22" s="8"/>
      <c r="H22" s="8">
        <f t="shared" si="0"/>
        <v>0</v>
      </c>
      <c r="I22" s="8"/>
      <c r="L22">
        <f t="shared" si="1"/>
        <v>0</v>
      </c>
      <c r="M22" s="5">
        <f t="shared" si="2"/>
        <v>0</v>
      </c>
      <c r="O22" s="9"/>
      <c r="P22" s="2"/>
      <c r="Q22" s="2"/>
      <c r="R22" s="7">
        <v>0</v>
      </c>
    </row>
    <row r="23" spans="1:18" x14ac:dyDescent="0.25">
      <c r="A23">
        <v>15</v>
      </c>
      <c r="B23" t="s">
        <v>7</v>
      </c>
      <c r="C23">
        <v>55</v>
      </c>
      <c r="D23">
        <v>3</v>
      </c>
      <c r="E23" t="str">
        <f t="shared" si="5"/>
        <v>55°C (3 W)</v>
      </c>
      <c r="F23" s="8">
        <f>I20</f>
        <v>42787</v>
      </c>
      <c r="G23">
        <f>J20</f>
        <v>9.6</v>
      </c>
      <c r="H23" s="8">
        <f t="shared" si="0"/>
        <v>42787.4</v>
      </c>
      <c r="I23" s="8">
        <v>42824</v>
      </c>
      <c r="J23">
        <v>7.5</v>
      </c>
      <c r="L23">
        <f t="shared" si="1"/>
        <v>885.9</v>
      </c>
      <c r="M23" s="5">
        <f t="shared" si="2"/>
        <v>36.912500000000001</v>
      </c>
      <c r="O23" s="9">
        <v>42824</v>
      </c>
      <c r="P23" s="2">
        <v>55</v>
      </c>
      <c r="Q23" s="2">
        <v>3</v>
      </c>
      <c r="R23" s="7">
        <v>885.9</v>
      </c>
    </row>
    <row r="24" spans="1:18" hidden="1" x14ac:dyDescent="0.25">
      <c r="A24">
        <v>17</v>
      </c>
      <c r="E24" t="str">
        <f t="shared" si="5"/>
        <v>°C ( W)</v>
      </c>
      <c r="F24" s="8"/>
      <c r="H24" s="8">
        <f t="shared" si="0"/>
        <v>0</v>
      </c>
      <c r="I24" s="8"/>
      <c r="L24">
        <f t="shared" si="1"/>
        <v>0</v>
      </c>
      <c r="M24" s="5">
        <f t="shared" si="2"/>
        <v>0</v>
      </c>
      <c r="O24" s="9"/>
      <c r="P24" s="2"/>
      <c r="Q24" s="2"/>
      <c r="R24" s="7">
        <v>0</v>
      </c>
    </row>
    <row r="25" spans="1:18" x14ac:dyDescent="0.25">
      <c r="B25" t="s">
        <v>15</v>
      </c>
      <c r="C25">
        <v>55</v>
      </c>
      <c r="D25">
        <v>3</v>
      </c>
      <c r="E25" t="str">
        <f t="shared" si="5"/>
        <v>55°C (3 W)</v>
      </c>
      <c r="F25" s="8">
        <f>I23</f>
        <v>42824</v>
      </c>
      <c r="G25">
        <f>J23</f>
        <v>7.5</v>
      </c>
      <c r="H25" s="8">
        <f t="shared" si="0"/>
        <v>42824.3125</v>
      </c>
      <c r="I25" s="8">
        <v>42832</v>
      </c>
      <c r="J25" s="1">
        <v>16</v>
      </c>
      <c r="K25" s="1"/>
      <c r="L25">
        <f t="shared" si="1"/>
        <v>200.5</v>
      </c>
      <c r="M25" s="5">
        <f t="shared" si="2"/>
        <v>8.3541666666666661</v>
      </c>
      <c r="O25" s="9" t="s">
        <v>28</v>
      </c>
      <c r="P25" s="2">
        <v>55</v>
      </c>
      <c r="Q25" s="2">
        <v>3</v>
      </c>
      <c r="R25" s="7">
        <v>200.5</v>
      </c>
    </row>
    <row r="26" spans="1:18" hidden="1" x14ac:dyDescent="0.25">
      <c r="E26" t="str">
        <f t="shared" si="5"/>
        <v>°C ( W)</v>
      </c>
      <c r="F26" s="8"/>
      <c r="H26" s="8">
        <f t="shared" si="0"/>
        <v>0</v>
      </c>
      <c r="I26" s="8"/>
      <c r="L26">
        <f t="shared" si="1"/>
        <v>0</v>
      </c>
      <c r="M26" s="5">
        <f t="shared" si="2"/>
        <v>0</v>
      </c>
      <c r="O26" s="9"/>
      <c r="P26" s="2"/>
      <c r="Q26" s="2"/>
      <c r="R26" s="7">
        <v>0</v>
      </c>
    </row>
    <row r="27" spans="1:18" x14ac:dyDescent="0.25">
      <c r="A27">
        <v>18</v>
      </c>
      <c r="B27" t="s">
        <v>9</v>
      </c>
      <c r="C27">
        <v>64</v>
      </c>
      <c r="D27">
        <v>4</v>
      </c>
      <c r="E27" t="str">
        <f t="shared" si="5"/>
        <v>64°C (4 W)</v>
      </c>
      <c r="F27" s="8">
        <f>I25</f>
        <v>42832</v>
      </c>
      <c r="G27">
        <f>J25</f>
        <v>16</v>
      </c>
      <c r="H27" s="8">
        <f t="shared" si="0"/>
        <v>42832.666666666664</v>
      </c>
      <c r="I27" s="8">
        <v>42839</v>
      </c>
      <c r="J27">
        <v>14.8</v>
      </c>
      <c r="L27">
        <f t="shared" si="1"/>
        <v>166.8</v>
      </c>
      <c r="M27" s="5">
        <f t="shared" si="2"/>
        <v>6.95</v>
      </c>
      <c r="O27" s="9">
        <v>42839</v>
      </c>
      <c r="P27" s="2">
        <v>64</v>
      </c>
      <c r="Q27" s="2">
        <v>4</v>
      </c>
      <c r="R27" s="7">
        <v>166.8</v>
      </c>
    </row>
    <row r="28" spans="1:18" hidden="1" x14ac:dyDescent="0.25">
      <c r="A28">
        <v>23</v>
      </c>
      <c r="E28" t="str">
        <f t="shared" si="5"/>
        <v>°C ( W)</v>
      </c>
      <c r="F28" s="8"/>
      <c r="H28" s="8">
        <f t="shared" si="0"/>
        <v>0</v>
      </c>
      <c r="I28" s="8"/>
      <c r="L28">
        <f t="shared" si="1"/>
        <v>0</v>
      </c>
      <c r="M28" s="5">
        <f t="shared" si="2"/>
        <v>0</v>
      </c>
      <c r="O28" s="9"/>
      <c r="P28" s="2"/>
      <c r="Q28" s="2"/>
      <c r="R28" s="7">
        <v>0</v>
      </c>
    </row>
    <row r="29" spans="1:18" x14ac:dyDescent="0.25">
      <c r="B29" t="s">
        <v>19</v>
      </c>
      <c r="C29">
        <v>54</v>
      </c>
      <c r="D29">
        <v>4</v>
      </c>
      <c r="E29" t="str">
        <f t="shared" si="5"/>
        <v>54°C (4 W)</v>
      </c>
      <c r="F29" s="8">
        <f>I27</f>
        <v>42839</v>
      </c>
      <c r="G29">
        <f>J27</f>
        <v>14.8</v>
      </c>
      <c r="H29" s="8">
        <f t="shared" si="0"/>
        <v>42839.616666666669</v>
      </c>
      <c r="I29" s="8">
        <v>42850</v>
      </c>
      <c r="J29">
        <v>10</v>
      </c>
      <c r="L29">
        <f t="shared" si="1"/>
        <v>259.2</v>
      </c>
      <c r="M29" s="5">
        <f t="shared" si="2"/>
        <v>10.799999999999999</v>
      </c>
      <c r="O29" s="9" t="s">
        <v>29</v>
      </c>
      <c r="P29" s="2">
        <v>54</v>
      </c>
      <c r="Q29" s="2">
        <v>4</v>
      </c>
      <c r="R29" s="7">
        <v>259.2</v>
      </c>
    </row>
    <row r="30" spans="1:18" hidden="1" x14ac:dyDescent="0.25">
      <c r="E30" t="str">
        <f t="shared" si="5"/>
        <v>°C ( W)</v>
      </c>
      <c r="F30" s="8"/>
      <c r="H30" s="8">
        <f t="shared" si="0"/>
        <v>0</v>
      </c>
      <c r="I30" s="8"/>
      <c r="L30">
        <f t="shared" si="1"/>
        <v>0</v>
      </c>
      <c r="M30" s="5">
        <f t="shared" si="2"/>
        <v>0</v>
      </c>
      <c r="O30" s="9"/>
      <c r="P30" s="2"/>
      <c r="Q30" s="2"/>
      <c r="R30" s="7">
        <v>0</v>
      </c>
    </row>
    <row r="31" spans="1:18" x14ac:dyDescent="0.25">
      <c r="B31" t="s">
        <v>18</v>
      </c>
      <c r="C31">
        <v>54</v>
      </c>
      <c r="D31">
        <v>4</v>
      </c>
      <c r="E31" t="str">
        <f t="shared" si="5"/>
        <v>54°C (4 W)</v>
      </c>
      <c r="F31" s="8">
        <f>I29</f>
        <v>42850</v>
      </c>
      <c r="G31">
        <f>J29</f>
        <v>10</v>
      </c>
      <c r="H31" s="8">
        <f t="shared" si="0"/>
        <v>42850.416666666664</v>
      </c>
      <c r="I31" s="8">
        <f ca="1">TODAY()</f>
        <v>42851</v>
      </c>
      <c r="J31">
        <v>12</v>
      </c>
      <c r="L31">
        <f t="shared" ca="1" si="1"/>
        <v>26</v>
      </c>
      <c r="M31" s="5">
        <f t="shared" ca="1" si="2"/>
        <v>1.0833333333333333</v>
      </c>
      <c r="O31" s="9" t="s">
        <v>30</v>
      </c>
      <c r="P31" s="2">
        <v>54</v>
      </c>
      <c r="Q31" s="2">
        <v>4</v>
      </c>
      <c r="R31" s="7">
        <v>26</v>
      </c>
    </row>
    <row r="34" spans="9:18" x14ac:dyDescent="0.25">
      <c r="I34" s="6"/>
      <c r="R34" s="4"/>
    </row>
  </sheetData>
  <mergeCells count="4">
    <mergeCell ref="L4:M4"/>
    <mergeCell ref="F4:H4"/>
    <mergeCell ref="I4:K4"/>
    <mergeCell ref="O4:R4"/>
  </mergeCell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R37"/>
  <sheetViews>
    <sheetView workbookViewId="0">
      <selection activeCell="B64" sqref="B64"/>
    </sheetView>
  </sheetViews>
  <sheetFormatPr defaultRowHeight="15" x14ac:dyDescent="0.25"/>
  <cols>
    <col min="2" max="2" width="63.5703125" customWidth="1"/>
    <col min="3" max="3" width="9.7109375" bestFit="1" customWidth="1"/>
    <col min="4" max="4" width="10.42578125" bestFit="1" customWidth="1"/>
    <col min="5" max="5" width="11.5703125" bestFit="1" customWidth="1"/>
    <col min="9" max="9" width="15.5703125" bestFit="1" customWidth="1"/>
    <col min="10" max="10" width="6.5703125" bestFit="1" customWidth="1"/>
    <col min="11" max="12" width="6.5703125" customWidth="1"/>
    <col min="13" max="13" width="10.42578125" bestFit="1" customWidth="1"/>
    <col min="18" max="18" width="15.5703125" bestFit="1" customWidth="1"/>
  </cols>
  <sheetData>
    <row r="4" spans="1:13" x14ac:dyDescent="0.25">
      <c r="F4" s="3" t="s">
        <v>13</v>
      </c>
      <c r="G4" s="3"/>
      <c r="H4" s="3"/>
      <c r="I4" s="3" t="s">
        <v>10</v>
      </c>
      <c r="J4" s="3"/>
      <c r="K4" s="3"/>
      <c r="L4" s="3" t="s">
        <v>20</v>
      </c>
      <c r="M4" s="3"/>
    </row>
    <row r="5" spans="1:13" x14ac:dyDescent="0.25">
      <c r="C5" t="s">
        <v>17</v>
      </c>
      <c r="D5" t="s">
        <v>16</v>
      </c>
      <c r="E5" t="s">
        <v>23</v>
      </c>
      <c r="F5" t="s">
        <v>11</v>
      </c>
      <c r="G5" t="s">
        <v>12</v>
      </c>
      <c r="H5" t="s">
        <v>24</v>
      </c>
      <c r="I5" t="s">
        <v>11</v>
      </c>
      <c r="J5" t="s">
        <v>12</v>
      </c>
      <c r="L5" t="s">
        <v>21</v>
      </c>
      <c r="M5" t="s">
        <v>22</v>
      </c>
    </row>
    <row r="6" spans="1:13" x14ac:dyDescent="0.25">
      <c r="A6">
        <v>24</v>
      </c>
      <c r="B6" t="s">
        <v>4</v>
      </c>
      <c r="C6">
        <v>22</v>
      </c>
      <c r="D6">
        <v>0</v>
      </c>
      <c r="E6" t="str">
        <f>C6&amp;"°C ("&amp;D6&amp;" W)"</f>
        <v>22°C (0 W)</v>
      </c>
      <c r="F6" s="1">
        <v>42738</v>
      </c>
      <c r="G6">
        <v>9</v>
      </c>
      <c r="H6" s="1">
        <f>F6+G6/24</f>
        <v>42738.375</v>
      </c>
      <c r="I6" s="1">
        <v>42738</v>
      </c>
      <c r="J6">
        <v>12</v>
      </c>
      <c r="L6">
        <f>((I6-F6)*24+J6-G6)</f>
        <v>3</v>
      </c>
      <c r="M6" s="5">
        <f>L6/24</f>
        <v>0.125</v>
      </c>
    </row>
    <row r="7" spans="1:13" x14ac:dyDescent="0.25">
      <c r="A7">
        <v>26</v>
      </c>
      <c r="C7">
        <v>22</v>
      </c>
      <c r="D7">
        <v>0</v>
      </c>
      <c r="E7" t="str">
        <f>C7&amp;"°C ("&amp;D7&amp;" W)"</f>
        <v>22°C (0 W)</v>
      </c>
      <c r="F7" s="1">
        <f>F8</f>
        <v>42760</v>
      </c>
      <c r="G7">
        <f>G8</f>
        <v>12</v>
      </c>
      <c r="H7" s="1">
        <f t="shared" ref="H7:H34" si="0">F7+G7/24</f>
        <v>42760.5</v>
      </c>
      <c r="L7">
        <f t="shared" ref="L7:L34" si="1">((I7-F7)*24+J7-G7)</f>
        <v>-1026252</v>
      </c>
      <c r="M7" s="5">
        <f t="shared" ref="M7:M34" si="2">L7/24</f>
        <v>-42760.5</v>
      </c>
    </row>
    <row r="8" spans="1:13" x14ac:dyDescent="0.25">
      <c r="A8">
        <v>27</v>
      </c>
      <c r="B8" t="s">
        <v>4</v>
      </c>
      <c r="C8">
        <v>22</v>
      </c>
      <c r="D8">
        <v>0</v>
      </c>
      <c r="E8" t="str">
        <f>C8&amp;"°C ("&amp;D8&amp;" W)"</f>
        <v>22°C (0 W)</v>
      </c>
      <c r="F8" s="1">
        <f>I8</f>
        <v>42760</v>
      </c>
      <c r="G8">
        <f t="shared" ref="F8:G8" si="3">J6</f>
        <v>12</v>
      </c>
      <c r="H8" s="1">
        <f t="shared" si="0"/>
        <v>42760.5</v>
      </c>
      <c r="I8" s="1">
        <v>42760</v>
      </c>
      <c r="J8">
        <v>12</v>
      </c>
      <c r="L8">
        <f t="shared" si="1"/>
        <v>0</v>
      </c>
      <c r="M8" s="5">
        <f t="shared" si="2"/>
        <v>0</v>
      </c>
    </row>
    <row r="9" spans="1:13" x14ac:dyDescent="0.25">
      <c r="A9">
        <v>29</v>
      </c>
      <c r="C9">
        <v>22</v>
      </c>
      <c r="D9">
        <v>0</v>
      </c>
      <c r="E9" t="str">
        <f t="shared" ref="E9:E34" si="4">C9&amp;"°C ("&amp;D9&amp;" W)"</f>
        <v>22°C (0 W)</v>
      </c>
      <c r="F9" s="1">
        <f>F10</f>
        <v>42775</v>
      </c>
      <c r="G9">
        <f t="shared" ref="F9:G9" si="5">G10</f>
        <v>12</v>
      </c>
      <c r="H9" s="1">
        <f t="shared" si="0"/>
        <v>42775.5</v>
      </c>
      <c r="I9" s="1"/>
      <c r="M9" s="5"/>
    </row>
    <row r="10" spans="1:13" x14ac:dyDescent="0.25">
      <c r="A10">
        <v>1</v>
      </c>
      <c r="B10" t="s">
        <v>0</v>
      </c>
      <c r="C10">
        <v>42</v>
      </c>
      <c r="D10">
        <v>1.5</v>
      </c>
      <c r="E10" t="str">
        <f t="shared" si="4"/>
        <v>42°C (1.5 W)</v>
      </c>
      <c r="F10" s="1">
        <v>42775</v>
      </c>
      <c r="G10">
        <v>12</v>
      </c>
      <c r="H10" s="1">
        <f t="shared" si="0"/>
        <v>42775.5</v>
      </c>
      <c r="I10" s="1">
        <v>42779</v>
      </c>
      <c r="J10">
        <v>12</v>
      </c>
      <c r="L10">
        <f t="shared" si="1"/>
        <v>96</v>
      </c>
      <c r="M10" s="5">
        <f t="shared" si="2"/>
        <v>4</v>
      </c>
    </row>
    <row r="11" spans="1:13" x14ac:dyDescent="0.25">
      <c r="A11">
        <v>3</v>
      </c>
      <c r="C11">
        <v>42</v>
      </c>
      <c r="D11">
        <v>1.5</v>
      </c>
      <c r="E11" t="str">
        <f t="shared" si="4"/>
        <v>42°C (1.5 W)</v>
      </c>
      <c r="F11" s="1">
        <f t="shared" ref="F11:G11" si="6">F12</f>
        <v>42779</v>
      </c>
      <c r="G11">
        <f t="shared" si="6"/>
        <v>12</v>
      </c>
      <c r="H11" s="1">
        <f t="shared" si="0"/>
        <v>42779.5</v>
      </c>
      <c r="I11" s="1"/>
      <c r="L11">
        <f t="shared" si="1"/>
        <v>-1026708</v>
      </c>
      <c r="M11" s="5">
        <f t="shared" si="2"/>
        <v>-42779.5</v>
      </c>
    </row>
    <row r="12" spans="1:13" x14ac:dyDescent="0.25">
      <c r="A12">
        <v>4</v>
      </c>
      <c r="B12" t="s">
        <v>1</v>
      </c>
      <c r="C12">
        <v>82</v>
      </c>
      <c r="D12">
        <v>6</v>
      </c>
      <c r="E12" t="str">
        <f t="shared" si="4"/>
        <v>82°C (6 W)</v>
      </c>
      <c r="F12" s="1">
        <f>I10</f>
        <v>42779</v>
      </c>
      <c r="G12">
        <f>J10</f>
        <v>12</v>
      </c>
      <c r="H12" s="1">
        <f t="shared" si="0"/>
        <v>42779.5</v>
      </c>
      <c r="I12" s="1">
        <v>42780</v>
      </c>
      <c r="J12">
        <v>9</v>
      </c>
      <c r="L12">
        <f t="shared" si="1"/>
        <v>21</v>
      </c>
      <c r="M12" s="5">
        <f t="shared" si="2"/>
        <v>0.875</v>
      </c>
    </row>
    <row r="13" spans="1:13" x14ac:dyDescent="0.25">
      <c r="A13">
        <v>6</v>
      </c>
      <c r="C13">
        <v>82</v>
      </c>
      <c r="D13">
        <v>6</v>
      </c>
      <c r="E13" t="str">
        <f t="shared" si="4"/>
        <v>82°C (6 W)</v>
      </c>
      <c r="F13" s="1">
        <f t="shared" ref="F13:G13" si="7">F14</f>
        <v>42780</v>
      </c>
      <c r="G13">
        <f t="shared" si="7"/>
        <v>9</v>
      </c>
      <c r="H13" s="1">
        <f t="shared" si="0"/>
        <v>42780.375</v>
      </c>
      <c r="I13" s="1"/>
      <c r="L13">
        <f t="shared" si="1"/>
        <v>-1026729</v>
      </c>
      <c r="M13" s="5">
        <f t="shared" si="2"/>
        <v>-42780.375</v>
      </c>
    </row>
    <row r="14" spans="1:13" x14ac:dyDescent="0.25">
      <c r="A14">
        <v>7</v>
      </c>
      <c r="B14" t="s">
        <v>2</v>
      </c>
      <c r="C14">
        <v>82</v>
      </c>
      <c r="D14">
        <v>6</v>
      </c>
      <c r="E14" t="str">
        <f t="shared" si="4"/>
        <v>82°C (6 W)</v>
      </c>
      <c r="F14" s="1">
        <f>I12</f>
        <v>42780</v>
      </c>
      <c r="G14">
        <f>J12</f>
        <v>9</v>
      </c>
      <c r="H14" s="1">
        <f t="shared" si="0"/>
        <v>42780.375</v>
      </c>
      <c r="I14" s="1">
        <v>42782</v>
      </c>
      <c r="J14">
        <v>2.2999999999999998</v>
      </c>
      <c r="L14">
        <f t="shared" si="1"/>
        <v>41.3</v>
      </c>
      <c r="M14" s="5">
        <f t="shared" si="2"/>
        <v>1.7208333333333332</v>
      </c>
    </row>
    <row r="15" spans="1:13" x14ac:dyDescent="0.25">
      <c r="A15">
        <v>9</v>
      </c>
      <c r="C15">
        <v>82</v>
      </c>
      <c r="D15">
        <v>6</v>
      </c>
      <c r="E15" t="str">
        <f t="shared" si="4"/>
        <v>82°C (6 W)</v>
      </c>
      <c r="F15" s="1">
        <f t="shared" ref="F15:G15" si="8">F16</f>
        <v>42782</v>
      </c>
      <c r="G15">
        <f t="shared" si="8"/>
        <v>2.2999999999999998</v>
      </c>
      <c r="H15" s="1">
        <f t="shared" si="0"/>
        <v>42782.095833333333</v>
      </c>
      <c r="I15" s="1"/>
      <c r="L15">
        <f t="shared" si="1"/>
        <v>-1026770.3</v>
      </c>
      <c r="M15" s="5">
        <f t="shared" si="2"/>
        <v>-42782.095833333333</v>
      </c>
    </row>
    <row r="16" spans="1:13" x14ac:dyDescent="0.25">
      <c r="A16">
        <v>10</v>
      </c>
      <c r="B16" t="s">
        <v>3</v>
      </c>
      <c r="C16">
        <v>82</v>
      </c>
      <c r="D16">
        <v>6</v>
      </c>
      <c r="E16" t="str">
        <f t="shared" si="4"/>
        <v>82°C (6 W)</v>
      </c>
      <c r="F16" s="1">
        <f t="shared" ref="F16:G16" si="9">I14</f>
        <v>42782</v>
      </c>
      <c r="G16">
        <f t="shared" si="9"/>
        <v>2.2999999999999998</v>
      </c>
      <c r="H16" s="1">
        <f t="shared" si="0"/>
        <v>42782.095833333333</v>
      </c>
      <c r="I16" s="1">
        <v>42783</v>
      </c>
      <c r="J16">
        <v>7.5</v>
      </c>
      <c r="L16">
        <f t="shared" si="1"/>
        <v>29.2</v>
      </c>
      <c r="M16" s="5">
        <f t="shared" si="2"/>
        <v>1.2166666666666666</v>
      </c>
    </row>
    <row r="17" spans="1:16" x14ac:dyDescent="0.25">
      <c r="A17">
        <v>10</v>
      </c>
      <c r="C17">
        <v>82</v>
      </c>
      <c r="D17">
        <v>6</v>
      </c>
      <c r="E17" t="str">
        <f t="shared" si="4"/>
        <v>82°C (6 W)</v>
      </c>
      <c r="F17" s="1">
        <f t="shared" ref="F17:G17" si="10">F18</f>
        <v>42783</v>
      </c>
      <c r="G17">
        <f t="shared" si="10"/>
        <v>7.5</v>
      </c>
      <c r="H17" s="1">
        <f t="shared" si="0"/>
        <v>42783.3125</v>
      </c>
      <c r="I17" s="1"/>
      <c r="L17">
        <f t="shared" si="1"/>
        <v>-1026799.5</v>
      </c>
      <c r="M17" s="5">
        <f t="shared" si="2"/>
        <v>-42783.3125</v>
      </c>
    </row>
    <row r="18" spans="1:16" x14ac:dyDescent="0.25">
      <c r="A18">
        <v>11</v>
      </c>
      <c r="B18" t="s">
        <v>5</v>
      </c>
      <c r="C18">
        <v>61</v>
      </c>
      <c r="D18">
        <v>3</v>
      </c>
      <c r="E18" t="str">
        <f t="shared" si="4"/>
        <v>61°C (3 W)</v>
      </c>
      <c r="F18" s="1">
        <f>I16</f>
        <v>42783</v>
      </c>
      <c r="G18">
        <f>J16</f>
        <v>7.5</v>
      </c>
      <c r="H18" s="1">
        <f t="shared" si="0"/>
        <v>42783.3125</v>
      </c>
      <c r="I18" s="1">
        <v>42787</v>
      </c>
      <c r="J18">
        <v>9.8000000000000007</v>
      </c>
      <c r="L18">
        <f t="shared" si="1"/>
        <v>98.3</v>
      </c>
      <c r="M18" s="5">
        <f t="shared" si="2"/>
        <v>4.0958333333333332</v>
      </c>
    </row>
    <row r="19" spans="1:16" x14ac:dyDescent="0.25">
      <c r="C19">
        <v>61</v>
      </c>
      <c r="D19">
        <v>3</v>
      </c>
      <c r="E19" t="str">
        <f t="shared" si="4"/>
        <v>61°C (3 W)</v>
      </c>
      <c r="F19" s="1">
        <f t="shared" ref="F19:G19" si="11">F20</f>
        <v>42783</v>
      </c>
      <c r="G19">
        <f t="shared" si="11"/>
        <v>7.5</v>
      </c>
      <c r="H19" s="1">
        <f t="shared" si="0"/>
        <v>42783.3125</v>
      </c>
      <c r="L19">
        <f t="shared" si="1"/>
        <v>-1026799.5</v>
      </c>
      <c r="M19" s="5">
        <f t="shared" si="2"/>
        <v>-42783.3125</v>
      </c>
    </row>
    <row r="20" spans="1:16" x14ac:dyDescent="0.25">
      <c r="A20">
        <v>12</v>
      </c>
      <c r="B20" t="s">
        <v>6</v>
      </c>
      <c r="C20">
        <v>61</v>
      </c>
      <c r="D20">
        <v>3</v>
      </c>
      <c r="E20" t="str">
        <f t="shared" si="4"/>
        <v>61°C (3 W)</v>
      </c>
      <c r="F20" s="1">
        <f>I16</f>
        <v>42783</v>
      </c>
      <c r="G20">
        <f>J16</f>
        <v>7.5</v>
      </c>
      <c r="H20" s="1">
        <f t="shared" si="0"/>
        <v>42783.3125</v>
      </c>
      <c r="I20" s="1">
        <v>42787</v>
      </c>
      <c r="J20">
        <v>9.6</v>
      </c>
      <c r="L20">
        <f t="shared" si="1"/>
        <v>98.1</v>
      </c>
      <c r="M20" s="5">
        <f t="shared" si="2"/>
        <v>4.0874999999999995</v>
      </c>
    </row>
    <row r="21" spans="1:16" x14ac:dyDescent="0.25">
      <c r="A21">
        <v>14</v>
      </c>
      <c r="C21">
        <v>61</v>
      </c>
      <c r="D21">
        <v>3</v>
      </c>
      <c r="E21" t="str">
        <f t="shared" si="4"/>
        <v>61°C (3 W)</v>
      </c>
      <c r="F21" s="1">
        <f t="shared" ref="F21:F23" si="12">F22</f>
        <v>42787</v>
      </c>
      <c r="G21">
        <f t="shared" ref="G21:G23" si="13">G22</f>
        <v>9.6</v>
      </c>
      <c r="H21" s="1">
        <f t="shared" si="0"/>
        <v>42787.4</v>
      </c>
      <c r="L21">
        <f t="shared" si="1"/>
        <v>-1026897.6</v>
      </c>
      <c r="M21" s="5">
        <f t="shared" si="2"/>
        <v>-42787.4</v>
      </c>
    </row>
    <row r="22" spans="1:16" x14ac:dyDescent="0.25">
      <c r="B22" t="s">
        <v>14</v>
      </c>
      <c r="C22">
        <v>24</v>
      </c>
      <c r="D22">
        <v>3</v>
      </c>
      <c r="E22" t="str">
        <f t="shared" si="4"/>
        <v>24°C (3 W)</v>
      </c>
      <c r="F22" s="1">
        <f t="shared" si="12"/>
        <v>42787</v>
      </c>
      <c r="G22">
        <f t="shared" si="13"/>
        <v>9.6</v>
      </c>
      <c r="H22" s="1">
        <f t="shared" si="0"/>
        <v>42787.4</v>
      </c>
      <c r="L22">
        <f t="shared" si="1"/>
        <v>-1026897.6</v>
      </c>
      <c r="M22" s="5">
        <f t="shared" si="2"/>
        <v>-42787.4</v>
      </c>
    </row>
    <row r="23" spans="1:16" x14ac:dyDescent="0.25">
      <c r="C23">
        <v>24</v>
      </c>
      <c r="D23">
        <v>3</v>
      </c>
      <c r="E23" t="str">
        <f t="shared" si="4"/>
        <v>24°C (3 W)</v>
      </c>
      <c r="F23" s="1">
        <f t="shared" si="12"/>
        <v>42787</v>
      </c>
      <c r="G23">
        <f t="shared" si="13"/>
        <v>9.6</v>
      </c>
      <c r="H23" s="1">
        <f t="shared" si="0"/>
        <v>42787.4</v>
      </c>
      <c r="M23" s="5"/>
    </row>
    <row r="24" spans="1:16" x14ac:dyDescent="0.25">
      <c r="A24">
        <v>15</v>
      </c>
      <c r="B24" t="s">
        <v>7</v>
      </c>
      <c r="C24">
        <v>55</v>
      </c>
      <c r="D24">
        <v>3</v>
      </c>
      <c r="E24" t="str">
        <f t="shared" si="4"/>
        <v>55°C (3 W)</v>
      </c>
      <c r="F24" s="1">
        <f>I20</f>
        <v>42787</v>
      </c>
      <c r="G24">
        <f>J20</f>
        <v>9.6</v>
      </c>
      <c r="H24" s="1">
        <f t="shared" si="0"/>
        <v>42787.4</v>
      </c>
      <c r="I24" s="1">
        <v>42824</v>
      </c>
      <c r="J24">
        <v>7.5</v>
      </c>
      <c r="L24">
        <f t="shared" si="1"/>
        <v>885.9</v>
      </c>
      <c r="M24" s="5">
        <f t="shared" si="2"/>
        <v>36.912500000000001</v>
      </c>
      <c r="P24" t="s">
        <v>8</v>
      </c>
    </row>
    <row r="25" spans="1:16" x14ac:dyDescent="0.25">
      <c r="A25">
        <v>17</v>
      </c>
      <c r="C25">
        <v>55</v>
      </c>
      <c r="D25">
        <v>3</v>
      </c>
      <c r="E25" t="str">
        <f t="shared" si="4"/>
        <v>55°C (3 W)</v>
      </c>
      <c r="F25" s="1">
        <f t="shared" ref="F25:G25" si="14">F26</f>
        <v>42824</v>
      </c>
      <c r="G25">
        <f t="shared" si="14"/>
        <v>7.5</v>
      </c>
      <c r="H25" s="1">
        <f t="shared" si="0"/>
        <v>42824.3125</v>
      </c>
      <c r="L25">
        <f t="shared" si="1"/>
        <v>-1027783.5</v>
      </c>
      <c r="M25" s="5">
        <f t="shared" si="2"/>
        <v>-42824.3125</v>
      </c>
    </row>
    <row r="26" spans="1:16" x14ac:dyDescent="0.25">
      <c r="B26" t="s">
        <v>15</v>
      </c>
      <c r="C26">
        <v>55</v>
      </c>
      <c r="D26">
        <v>3</v>
      </c>
      <c r="E26" t="str">
        <f t="shared" si="4"/>
        <v>55°C (3 W)</v>
      </c>
      <c r="F26" s="1">
        <f>I24</f>
        <v>42824</v>
      </c>
      <c r="G26">
        <f>J24</f>
        <v>7.5</v>
      </c>
      <c r="H26" s="1">
        <f t="shared" si="0"/>
        <v>42824.3125</v>
      </c>
      <c r="I26" s="1">
        <v>42832</v>
      </c>
      <c r="J26" s="1">
        <v>16</v>
      </c>
      <c r="K26" s="1"/>
      <c r="L26">
        <f t="shared" si="1"/>
        <v>200.5</v>
      </c>
      <c r="M26" s="5">
        <f t="shared" si="2"/>
        <v>8.3541666666666661</v>
      </c>
    </row>
    <row r="27" spans="1:16" x14ac:dyDescent="0.25">
      <c r="C27">
        <v>55</v>
      </c>
      <c r="D27">
        <v>3</v>
      </c>
      <c r="E27" t="str">
        <f t="shared" si="4"/>
        <v>55°C (3 W)</v>
      </c>
      <c r="F27" s="1">
        <f t="shared" ref="F27:G27" si="15">F28</f>
        <v>42832</v>
      </c>
      <c r="G27">
        <f t="shared" si="15"/>
        <v>16</v>
      </c>
      <c r="H27" s="1">
        <f t="shared" si="0"/>
        <v>42832.666666666664</v>
      </c>
      <c r="L27">
        <f t="shared" si="1"/>
        <v>-1027984</v>
      </c>
      <c r="M27" s="5">
        <f t="shared" si="2"/>
        <v>-42832.666666666664</v>
      </c>
    </row>
    <row r="28" spans="1:16" x14ac:dyDescent="0.25">
      <c r="A28">
        <v>18</v>
      </c>
      <c r="B28" t="s">
        <v>9</v>
      </c>
      <c r="C28">
        <v>64</v>
      </c>
      <c r="D28">
        <v>4</v>
      </c>
      <c r="E28" t="str">
        <f t="shared" si="4"/>
        <v>64°C (4 W)</v>
      </c>
      <c r="F28" s="1">
        <f>I26</f>
        <v>42832</v>
      </c>
      <c r="G28">
        <f>J26</f>
        <v>16</v>
      </c>
      <c r="H28" s="1">
        <f t="shared" si="0"/>
        <v>42832.666666666664</v>
      </c>
      <c r="I28" s="1">
        <v>42839</v>
      </c>
      <c r="J28">
        <v>14.8</v>
      </c>
      <c r="L28">
        <f t="shared" si="1"/>
        <v>166.8</v>
      </c>
      <c r="M28" s="5">
        <f t="shared" si="2"/>
        <v>6.95</v>
      </c>
    </row>
    <row r="29" spans="1:16" x14ac:dyDescent="0.25">
      <c r="A29">
        <v>23</v>
      </c>
      <c r="C29">
        <v>64</v>
      </c>
      <c r="D29">
        <v>4</v>
      </c>
      <c r="E29" t="str">
        <f t="shared" si="4"/>
        <v>64°C (4 W)</v>
      </c>
      <c r="F29" s="1">
        <f t="shared" ref="F29:F31" si="16">F30</f>
        <v>42839</v>
      </c>
      <c r="G29">
        <f t="shared" ref="G29:G31" si="17">G30</f>
        <v>14.8</v>
      </c>
      <c r="H29" s="1">
        <f t="shared" si="0"/>
        <v>42839.616666666669</v>
      </c>
      <c r="L29">
        <f t="shared" si="1"/>
        <v>-1028150.8</v>
      </c>
      <c r="M29" s="5">
        <f t="shared" si="2"/>
        <v>-42839.616666666669</v>
      </c>
    </row>
    <row r="30" spans="1:16" x14ac:dyDescent="0.25">
      <c r="B30" t="s">
        <v>15</v>
      </c>
      <c r="C30">
        <v>64</v>
      </c>
      <c r="D30">
        <v>4</v>
      </c>
      <c r="E30" t="str">
        <f t="shared" si="4"/>
        <v>64°C (4 W)</v>
      </c>
      <c r="F30" s="1">
        <f t="shared" si="16"/>
        <v>42839</v>
      </c>
      <c r="G30">
        <f t="shared" si="17"/>
        <v>14.8</v>
      </c>
      <c r="H30" s="1">
        <f t="shared" si="0"/>
        <v>42839.616666666669</v>
      </c>
      <c r="M30" s="5"/>
    </row>
    <row r="31" spans="1:16" x14ac:dyDescent="0.25">
      <c r="C31">
        <v>64</v>
      </c>
      <c r="D31">
        <v>4</v>
      </c>
      <c r="E31" t="str">
        <f t="shared" si="4"/>
        <v>64°C (4 W)</v>
      </c>
      <c r="F31" s="1">
        <f t="shared" si="16"/>
        <v>42839</v>
      </c>
      <c r="G31">
        <f t="shared" si="17"/>
        <v>14.8</v>
      </c>
      <c r="H31" s="1">
        <f t="shared" si="0"/>
        <v>42839.616666666669</v>
      </c>
      <c r="M31" s="5"/>
    </row>
    <row r="32" spans="1:16" x14ac:dyDescent="0.25">
      <c r="B32" t="s">
        <v>19</v>
      </c>
      <c r="C32">
        <v>54</v>
      </c>
      <c r="D32">
        <v>4</v>
      </c>
      <c r="E32" t="str">
        <f t="shared" si="4"/>
        <v>54°C (4 W)</v>
      </c>
      <c r="F32" s="1">
        <f>I28</f>
        <v>42839</v>
      </c>
      <c r="G32">
        <f>J28</f>
        <v>14.8</v>
      </c>
      <c r="H32" s="1">
        <f t="shared" si="0"/>
        <v>42839.616666666669</v>
      </c>
      <c r="I32" s="1">
        <v>42850</v>
      </c>
      <c r="J32">
        <v>10</v>
      </c>
      <c r="L32">
        <f t="shared" si="1"/>
        <v>259.2</v>
      </c>
      <c r="M32" s="5">
        <f t="shared" si="2"/>
        <v>10.799999999999999</v>
      </c>
    </row>
    <row r="33" spans="2:18" x14ac:dyDescent="0.25">
      <c r="C33">
        <v>54</v>
      </c>
      <c r="D33">
        <v>4</v>
      </c>
      <c r="E33" t="str">
        <f t="shared" si="4"/>
        <v>54°C (4 W)</v>
      </c>
      <c r="F33" s="1">
        <f t="shared" ref="F33:G33" si="18">F34</f>
        <v>42850</v>
      </c>
      <c r="G33">
        <f t="shared" si="18"/>
        <v>10</v>
      </c>
      <c r="H33" s="1">
        <f t="shared" si="0"/>
        <v>42850.416666666664</v>
      </c>
      <c r="I33" s="1"/>
      <c r="L33">
        <f t="shared" si="1"/>
        <v>-1028410</v>
      </c>
      <c r="M33" s="5">
        <f t="shared" si="2"/>
        <v>-42850.416666666664</v>
      </c>
    </row>
    <row r="34" spans="2:18" x14ac:dyDescent="0.25">
      <c r="B34" t="s">
        <v>18</v>
      </c>
      <c r="C34">
        <v>54</v>
      </c>
      <c r="D34">
        <v>4</v>
      </c>
      <c r="E34" t="str">
        <f t="shared" si="4"/>
        <v>54°C (4 W)</v>
      </c>
      <c r="F34" s="1">
        <f>I32</f>
        <v>42850</v>
      </c>
      <c r="G34">
        <f>J32</f>
        <v>10</v>
      </c>
      <c r="H34" s="1">
        <f t="shared" si="0"/>
        <v>42850.416666666664</v>
      </c>
      <c r="I34" s="1">
        <f ca="1">TODAY()</f>
        <v>42851</v>
      </c>
      <c r="J34">
        <v>12</v>
      </c>
      <c r="L34">
        <f t="shared" ca="1" si="1"/>
        <v>26</v>
      </c>
      <c r="M34" s="5">
        <f t="shared" ca="1" si="2"/>
        <v>1.0833333333333333</v>
      </c>
    </row>
    <row r="37" spans="2:18" x14ac:dyDescent="0.25">
      <c r="I37" s="6"/>
      <c r="R37" s="4"/>
    </row>
  </sheetData>
  <mergeCells count="3">
    <mergeCell ref="F4:H4"/>
    <mergeCell ref="I4:K4"/>
    <mergeCell ref="L4:M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 Page</vt:lpstr>
      <vt:lpstr>Timeline</vt:lpstr>
      <vt:lpstr>Temp Power vs Time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 Appert</dc:creator>
  <cp:lastModifiedBy>Stephen Appert</cp:lastModifiedBy>
  <dcterms:created xsi:type="dcterms:W3CDTF">2017-04-26T17:38:46Z</dcterms:created>
  <dcterms:modified xsi:type="dcterms:W3CDTF">2017-04-27T00:59:28Z</dcterms:modified>
</cp:coreProperties>
</file>