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.xml"/>
  <Override ContentType="application/vnd.openxmlformats-officedocument.spreadsheetml.sharedStrings+xml" PartName="/xl/sharedStrings.xml"/>
  <Override ContentType="application/vnd.openxmlformats-officedocument.drawing+xml" PartName="/xl/drawings/worksheetdrawing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<sst xmlns="http://schemas.openxmlformats.org/spreadsheetml/2006/main" count="157" uniqueCount="94">
  <si>
    <t>Priority</t>
  </si>
  <si>
    <t>When:</t>
  </si>
  <si>
    <t>Lead:</t>
  </si>
  <si>
    <t>LLO Post O1 EE Tasks Description</t>
  </si>
  <si>
    <t>sub system:</t>
  </si>
  <si>
    <t>Notes:</t>
  </si>
  <si>
    <t>bugzilla #:</t>
  </si>
  <si>
    <t>ECR</t>
  </si>
  <si>
    <t>Need to coordinate with Janeen and Brian O</t>
  </si>
  <si>
    <t>Michael L.</t>
  </si>
  <si>
    <t>71 MHz seperate oscillator for SEI CPS</t>
  </si>
  <si>
    <t>SEI</t>
  </si>
  <si>
    <t>Need full IFO, so during commissoning phase</t>
  </si>
  <si>
    <t>Emailed</t>
  </si>
  <si>
    <t>Carl</t>
  </si>
  <si>
    <t>SEI Coil Driver hardware watch dog WD modifications and cable install</t>
  </si>
  <si>
    <t>Radar to do?</t>
  </si>
  <si>
    <t>Bug 1011</t>
  </si>
  <si>
    <t>HowtoinstalltheDriverCutoffboardsinaCoilDriver.pdf</t>
  </si>
  <si>
    <t>18 Bit DAC upgrade</t>
  </si>
  <si>
    <t>SUS</t>
  </si>
  <si>
    <t>Need 5 more cards (emailed RM)</t>
  </si>
  <si>
    <t>AA/AI filter board update to v6</t>
  </si>
  <si>
    <t>swap out pre-production PI electronics for production ones</t>
  </si>
  <si>
    <t>Need to complete testing of new units</t>
  </si>
  <si>
    <t>E1500341</t>
  </si>
  <si>
    <t>LV ESD new whitening board and front panel</t>
  </si>
  <si>
    <t>E1500417</t>
  </si>
  <si>
    <t>ITM ESD vacuum feed through modifications</t>
  </si>
  <si>
    <t>During vent!</t>
  </si>
  <si>
    <t>Aprilish</t>
  </si>
  <si>
    <t>ITM LV ESD Design and install  (Aprilish)</t>
  </si>
  <si>
    <t>ECR: Upgrade monitor channels on the Low-noise, Low-voltage Electro-static Driver</t>
  </si>
  <si>
    <t>Move SUS ITM Feild racks to proper location and rearange chassis to match drawings</t>
  </si>
  <si>
    <t>L1 ITMY (QUAD) L1 (UIM) UR channel actuation failure</t>
  </si>
  <si>
    <t>https://services.ligo-wa.caltech.edu/integrationissues/show_bug.cgi?id=871</t>
  </si>
  <si>
    <t>ITMX (D1200059) Cables #56=F3-2C1=UIM &amp; #57=F3-2c2=PUM
wrong in-Vac</t>
  </si>
  <si>
    <t>Install ISC Auxiliary Signals Concentrator 6 in End station ISC feild racks</t>
  </si>
  <si>
    <t>ISC</t>
  </si>
  <si>
    <t>Need to move Picomotor and PD amps to optic table or sus rack</t>
  </si>
  <si>
    <t>RF coupling modificatons?</t>
  </si>
  <si>
    <t>Requires IFO commissioning time, and PSL access</t>
  </si>
  <si>
    <t>Adam</t>
  </si>
  <si>
    <t>connect RT system to Beckhoff</t>
  </si>
  <si>
    <t>install the relay switch for the ALS laser noise eater at Xend</t>
  </si>
  <si>
    <t xml:space="preserve"> EtherCAT Corner Station Chassis 6; his is for adding the EOM drivers beckhoff terminals</t>
  </si>
  <si>
    <t>VCO modifications</t>
  </si>
  <si>
    <t>TCS RF install PP in LVEA, Beckhoff cable from R1 to CER, Coax from AOM distro amp to timing comparator in CER</t>
  </si>
  <si>
    <t>TCS</t>
  </si>
  <si>
    <t>Need to find or order cable of appropriate length</t>
  </si>
  <si>
    <t>E1500180-v1</t>
  </si>
  <si>
    <t>TCS laser controller swap out locks</t>
  </si>
  <si>
    <t>TCS RF PP in field racks</t>
  </si>
  <si>
    <t>TCS laser chiller summing chassis (D1500268) install</t>
  </si>
  <si>
    <t>Investigate TCS RTD sensors that are not working?</t>
  </si>
  <si>
    <t>upgrade PEM microphones?</t>
  </si>
  <si>
    <t>PEM</t>
  </si>
  <si>
    <t>Jeremy to install cabling</t>
  </si>
  <si>
    <t>seperate timing DCPS at ends?</t>
  </si>
  <si>
    <t>ECR / justification</t>
  </si>
  <si>
    <t>install  EOM D0900760 (PSL/ISC)</t>
  </si>
  <si>
    <t>PSL</t>
  </si>
  <si>
    <t>need from H1, no other info</t>
  </si>
  <si>
    <t>Still need this?</t>
  </si>
  <si>
    <t>Timing work?  Fiber install at End Station</t>
  </si>
  <si>
    <t>CDS</t>
  </si>
  <si>
    <t>Check with Keith if still needed?</t>
  </si>
  <si>
    <t>Install 485 bus in LVEA for dust monitors</t>
  </si>
  <si>
    <t>Jeremy to install cabling
Can Comtrol do multidrop?</t>
  </si>
  <si>
    <t>R1500018-v4</t>
  </si>
  <si>
    <t>Yep</t>
  </si>
  <si>
    <t>Inspect LV ESD Drivers ETMX, ETMY</t>
  </si>
  <si>
    <t>look for stuff that doesn't belong</t>
  </si>
  <si>
    <t>beckhoff terminals/power supplies/ and new rear panel for the EtherCAT Corner Station Chassis 6.</t>
  </si>
  <si>
    <t>Cables to Pull:</t>
  </si>
  <si>
    <t>Designation</t>
  </si>
  <si>
    <t>From:</t>
  </si>
  <si>
    <t>To:</t>
  </si>
  <si>
    <t>coax</t>
  </si>
  <si>
    <t>AOM ~40mhZ to comparator</t>
  </si>
  <si>
    <t>TCS-R1</t>
  </si>
  <si>
    <t>ISC-C3</t>
  </si>
  <si>
    <t>DB 25</t>
  </si>
  <si>
    <t>AOM ~40mhZ to Beckhoff</t>
  </si>
  <si>
    <t>ISC-C2</t>
  </si>
  <si>
    <t>DB37</t>
  </si>
  <si>
    <t>SUS HWWD</t>
  </si>
  <si>
    <t>SUS-XC1</t>
  </si>
  <si>
    <t>SUS-XR1</t>
  </si>
  <si>
    <t>SUS-YC1</t>
  </si>
  <si>
    <t>SUS-YR1</t>
  </si>
  <si>
    <t>SUS-C5</t>
  </si>
  <si>
    <t>SUS-R5</t>
  </si>
  <si>
    <t>SUS-R6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</si>
</sst>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6">
    <font>
      <sz val="10.0"/>
      <color rgb="FF000000"/>
      <name val="Arial"/>
    </font>
    <font>
      <b/>
    </font>
    <font/>
    <font>
      <b/>
      <u/>
      <color rgb="FF0000FF"/>
    </font>
    <font>
      <u/>
      <sz val="12.0"/>
      <color rgb="FF0000FF"/>
      <name val="Arial"/>
    </font>
    <font>
      <u/>
      <color rgb="FF1155CC"/>
      <name val="Arial"/>
    </font>
    <font>
      <u/>
      <color rgb="FF1155CC"/>
      <name val="Arial"/>
    </font>
    <font>
      <u/>
      <color rgb="FF0000FF"/>
    </font>
    <font>
      <u/>
      <color rgb="FF0000FF"/>
    </font>
    <font>
      <u/>
      <color rgb="FF0000FF"/>
    </font>
    <font>
      <u/>
      <sz val="12.0"/>
      <color rgb="FF0000FF"/>
      <name val="Arial"/>
    </font>
    <font>
      <u/>
      <sz val="12.0"/>
      <color rgb="FF1155CC"/>
      <name val="Serif"/>
    </font>
    <font>
      <b/>
      <sz val="13.0"/>
      <color rgb="FF663366"/>
      <name val="Helvetica"/>
    </font>
    <font>
      <b/>
      <u/>
      <sz val="13.0"/>
      <color rgb="FF663366"/>
      <name val="Helvetica"/>
    </font>
    <font>
      <u/>
      <color rgb="FF0000FF"/>
    </font>
    <font>
      <u/>
      <color rgb="FF0000FF"/>
    </font>
    <font>
      <sz val="12.0"/>
    </font>
    <font>
      <u/>
      <color rgb="FF1155CC"/>
      <name val="Arial"/>
    </font>
    <font>
      <u/>
      <color rgb="FF1155CC"/>
      <name val="Arial"/>
    </font>
    <font>
      <b/>
      <u/>
      <color rgb="FF1155CC"/>
      <name val="Arial"/>
    </font>
    <font>
      <name val="Arial"/>
    </font>
    <font>
      <u/>
      <color rgb="FF1155CC"/>
      <name val="Arial"/>
    </font>
    <font>
      <b/>
      <u/>
      <color rgb="FF0000FF"/>
    </font>
    <font>
      <b/>
      <u/>
      <sz val="11.0"/>
      <color rgb="FF0000FF"/>
    </font>
    <font>
      <u/>
      <sz val="12.0"/>
      <color rgb="FF0000FF"/>
      <name val="Arial"/>
    </font>
    <font>
      <sz val="10.0"/>
      <color rgb="FF222222"/>
    </font>
  </fonts>
  <fills count="25">
    <fill>
      <patternFill patternType="none"/>
    </fill>
    <fill>
      <patternFill patternType="lightGray"/>
    </fill>
    <fill>
      <patternFill patternType="solid">
        <fgColor rgb="FF999999"/>
        <bgColor rgb="FF999999"/>
      </patternFill>
    </fill>
    <fill>
      <patternFill patternType="solid">
        <fgColor rgb="FFA2C4C9"/>
        <bgColor rgb="FFA2C4C9"/>
      </patternFill>
    </fill>
    <fill>
      <patternFill patternType="solid">
        <fgColor rgb="FF00FF00"/>
        <bgColor rgb="FF00FF00"/>
      </patternFill>
    </fill>
    <fill>
      <patternFill patternType="solid">
        <fgColor rgb="FFFF9900"/>
        <bgColor rgb="FFFF9900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D5A6BD"/>
        <bgColor rgb="FFD5A6BD"/>
      </patternFill>
    </fill>
    <fill>
      <patternFill patternType="solid">
        <fgColor rgb="FFEA9999"/>
        <bgColor rgb="FFEA9999"/>
      </patternFill>
    </fill>
    <fill>
      <patternFill patternType="solid">
        <fgColor rgb="FFDDEEFF"/>
        <bgColor rgb="FFDDEEFF"/>
      </patternFill>
    </fill>
    <fill>
      <patternFill patternType="solid">
        <fgColor rgb="FF4A86E8"/>
        <bgColor rgb="FF4A86E8"/>
      </patternFill>
    </fill>
    <fill>
      <patternFill patternType="solid">
        <fgColor rgb="FFFFFFFF"/>
        <bgColor rgb="FFFFFFFF"/>
      </patternFill>
    </fill>
    <fill>
      <patternFill patternType="solid">
        <fgColor rgb="FFE06666"/>
        <bgColor rgb="FFE06666"/>
      </patternFill>
    </fill>
    <fill>
      <patternFill patternType="solid">
        <fgColor rgb="FFD9D9D9"/>
        <bgColor rgb="FFD9D9D9"/>
      </patternFill>
    </fill>
    <fill>
      <patternFill patternType="solid">
        <fgColor rgb="FF00FFFF"/>
        <bgColor rgb="FF00FFFF"/>
      </patternFill>
    </fill>
    <fill>
      <patternFill patternType="solid">
        <fgColor rgb="FFCC4125"/>
        <bgColor rgb="FFCC4125"/>
      </patternFill>
    </fill>
    <fill>
      <patternFill patternType="solid">
        <fgColor rgb="FFD0E0E3"/>
        <bgColor rgb="FFD0E0E3"/>
      </patternFill>
    </fill>
    <fill>
      <patternFill patternType="solid">
        <fgColor rgb="FFCC0000"/>
        <bgColor rgb="FFCC0000"/>
      </patternFill>
    </fill>
    <fill>
      <patternFill patternType="solid">
        <fgColor rgb="FFFFF2CC"/>
        <bgColor rgb="FFFFF2CC"/>
      </patternFill>
    </fill>
    <fill>
      <patternFill patternType="solid">
        <fgColor rgb="FFFFD966"/>
        <bgColor rgb="FFFFD966"/>
      </patternFill>
    </fill>
    <fill>
      <patternFill patternType="solid">
        <fgColor rgb="FFA4C2F4"/>
        <bgColor rgb="FFA4C2F4"/>
      </patternFill>
    </fill>
    <fill>
      <patternFill patternType="solid">
        <fgColor rgb="FF8E7CC3"/>
        <bgColor rgb="FF8E7CC3"/>
      </patternFill>
    </fill>
    <fill>
      <patternFill patternType="solid">
        <fgColor rgb="FFB6D7A8"/>
        <bgColor rgb="FFB6D7A8"/>
      </patternFill>
    </fill>
    <fill>
      <patternFill patternType="solid">
        <fgColor rgb="FFDDDDFF"/>
        <bgColor rgb="FFDDDDFF"/>
      </patternFill>
    </fill>
  </fills>
  <borders count="2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/>
    </xf>
    <xf borderId="1" fillId="2" fontId="1" numFmtId="0" xfId="0" applyAlignment="1" applyBorder="1" applyFill="1" applyFont="1">
      <alignment wrapText="1"/>
    </xf>
    <xf borderId="1" fillId="0" fontId="2" numFmtId="0" xfId="0" applyAlignment="1" applyBorder="1" applyFont="1">
      <alignment wrapText="1"/>
    </xf>
    <xf borderId="1" fillId="3" fontId="2" numFmtId="0" xfId="0" applyAlignment="1" applyBorder="1" applyFill="1" applyFont="1">
      <alignment wrapText="1"/>
    </xf>
    <xf borderId="1" fillId="4" fontId="2" numFmtId="0" xfId="0" applyAlignment="1" applyBorder="1" applyFill="1" applyFont="1">
      <alignment wrapText="1"/>
    </xf>
    <xf borderId="1" fillId="5" fontId="2" numFmtId="0" xfId="0" applyAlignment="1" applyBorder="1" applyFill="1" applyFont="1">
      <alignment wrapText="1"/>
    </xf>
    <xf borderId="1" fillId="6" fontId="2" numFmtId="0" xfId="0" applyAlignment="1" applyBorder="1" applyFill="1" applyFont="1">
      <alignment wrapText="1"/>
    </xf>
    <xf borderId="1" fillId="0" fontId="2" numFmtId="0" xfId="0" applyAlignment="1" applyBorder="1" applyFont="1">
      <alignment wrapText="1"/>
    </xf>
    <xf borderId="1" fillId="7" fontId="2" numFmtId="0" xfId="0" applyAlignment="1" applyBorder="1" applyFill="1" applyFont="1">
      <alignment wrapText="1"/>
    </xf>
    <xf borderId="1" fillId="8" fontId="2" numFmtId="0" xfId="0" applyAlignment="1" applyBorder="1" applyFill="1" applyFont="1">
      <alignment wrapText="1"/>
    </xf>
    <xf borderId="1" fillId="9" fontId="2" numFmtId="0" xfId="0" applyAlignment="1" applyBorder="1" applyFill="1" applyFont="1">
      <alignment wrapText="1"/>
    </xf>
    <xf borderId="0" fillId="0" fontId="3" numFmtId="0" xfId="0" applyAlignment="1" applyFont="1">
      <alignment wrapText="1"/>
    </xf>
    <xf borderId="0" fillId="10" fontId="4" numFmtId="0" xfId="0" applyAlignment="1" applyFill="1" applyFont="1">
      <alignment horizontal="left"/>
    </xf>
    <xf borderId="1" fillId="11" fontId="2" numFmtId="0" xfId="0" applyAlignment="1" applyBorder="1" applyFill="1" applyFont="1">
      <alignment wrapText="1"/>
    </xf>
    <xf borderId="1" fillId="7" fontId="5" numFmtId="0" xfId="0" applyAlignment="1" applyBorder="1" applyFont="1">
      <alignment horizontal="left" wrapText="1"/>
    </xf>
    <xf borderId="1" fillId="7" fontId="6" numFmtId="0" xfId="0" applyAlignment="1" applyBorder="1" applyFont="1">
      <alignment wrapText="1"/>
    </xf>
    <xf borderId="1" fillId="7" fontId="7" numFmtId="0" xfId="0" applyAlignment="1" applyBorder="1" applyFont="1">
      <alignment horizontal="left" wrapText="1"/>
    </xf>
    <xf borderId="1" fillId="7" fontId="8" numFmtId="0" xfId="0" applyAlignment="1" applyBorder="1" applyFont="1">
      <alignment horizontal="left" wrapText="1"/>
    </xf>
    <xf borderId="1" fillId="0" fontId="9" numFmtId="0" xfId="0" applyAlignment="1" applyBorder="1" applyFont="1">
      <alignment wrapText="1"/>
    </xf>
    <xf borderId="1" fillId="10" fontId="10" numFmtId="0" xfId="0" applyAlignment="1" applyBorder="1" applyFont="1">
      <alignment/>
    </xf>
    <xf borderId="1" fillId="12" fontId="11" numFmtId="0" xfId="0" applyAlignment="1" applyBorder="1" applyFill="1" applyFont="1">
      <alignment/>
    </xf>
    <xf borderId="1" fillId="0" fontId="12" numFmtId="0" xfId="0" applyAlignment="1" applyBorder="1" applyFont="1">
      <alignment wrapText="1"/>
    </xf>
    <xf borderId="0" fillId="0" fontId="13" numFmtId="0" xfId="0" applyAlignment="1" applyFont="1">
      <alignment wrapText="1"/>
    </xf>
    <xf borderId="1" fillId="0" fontId="14" numFmtId="0" xfId="0" applyAlignment="1" applyBorder="1" applyFont="1">
      <alignment wrapText="1"/>
    </xf>
    <xf borderId="1" fillId="13" fontId="2" numFmtId="0" xfId="0" applyAlignment="1" applyBorder="1" applyFill="1" applyFont="1">
      <alignment horizontal="left" wrapText="1"/>
    </xf>
    <xf borderId="1" fillId="13" fontId="15" numFmtId="0" xfId="0" applyAlignment="1" applyBorder="1" applyFont="1">
      <alignment horizontal="left" wrapText="1"/>
    </xf>
    <xf borderId="1" fillId="0" fontId="2" numFmtId="0" xfId="0" applyAlignment="1" applyBorder="1" applyFont="1">
      <alignment horizontal="left" wrapText="1"/>
    </xf>
    <xf borderId="1" fillId="0" fontId="16" numFmtId="0" xfId="0" applyAlignment="1" applyBorder="1" applyFont="1">
      <alignment/>
    </xf>
    <xf borderId="1" fillId="14" fontId="2" numFmtId="0" xfId="0" applyAlignment="1" applyBorder="1" applyFill="1" applyFont="1">
      <alignment wrapText="1"/>
    </xf>
    <xf borderId="1" fillId="15" fontId="17" numFmtId="0" xfId="0" applyAlignment="1" applyBorder="1" applyFill="1" applyFont="1">
      <alignment horizontal="left" wrapText="1"/>
    </xf>
    <xf borderId="1" fillId="15" fontId="18" numFmtId="0" xfId="0" applyAlignment="1" applyBorder="1" applyFont="1">
      <alignment wrapText="1"/>
    </xf>
    <xf borderId="1" fillId="16" fontId="2" numFmtId="0" xfId="0" applyAlignment="1" applyBorder="1" applyFill="1" applyFont="1">
      <alignment wrapText="1"/>
    </xf>
    <xf borderId="1" fillId="17" fontId="2" numFmtId="0" xfId="0" applyAlignment="1" applyBorder="1" applyFill="1" applyFont="1">
      <alignment wrapText="1"/>
    </xf>
    <xf borderId="1" fillId="15" fontId="19" numFmtId="0" xfId="0" applyAlignment="1" applyBorder="1" applyFont="1">
      <alignment horizontal="left" wrapText="1"/>
    </xf>
    <xf borderId="1" fillId="15" fontId="20" numFmtId="0" xfId="0" applyAlignment="1" applyBorder="1" applyFont="1">
      <alignment/>
    </xf>
    <xf borderId="1" fillId="0" fontId="21" numFmtId="0" xfId="0" applyAlignment="1" applyBorder="1" applyFont="1">
      <alignment/>
    </xf>
    <xf borderId="1" fillId="13" fontId="2" numFmtId="0" xfId="0" applyAlignment="1" applyBorder="1" applyFont="1">
      <alignment wrapText="1"/>
    </xf>
    <xf borderId="1" fillId="18" fontId="2" numFmtId="0" xfId="0" applyAlignment="1" applyBorder="1" applyFill="1" applyFont="1">
      <alignment wrapText="1"/>
    </xf>
    <xf borderId="1" fillId="0" fontId="22" numFmtId="0" xfId="0" applyAlignment="1" applyBorder="1" applyFont="1">
      <alignment wrapText="1"/>
    </xf>
    <xf borderId="1" fillId="19" fontId="23" numFmtId="0" xfId="0" applyAlignment="1" applyBorder="1" applyFill="1" applyFont="1">
      <alignment wrapText="1"/>
    </xf>
    <xf borderId="1" fillId="20" fontId="2" numFmtId="0" xfId="0" applyAlignment="1" applyBorder="1" applyFill="1" applyFont="1">
      <alignment wrapText="1"/>
    </xf>
    <xf borderId="1" fillId="21" fontId="2" numFmtId="0" xfId="0" applyAlignment="1" applyBorder="1" applyFill="1" applyFont="1">
      <alignment wrapText="1"/>
    </xf>
    <xf borderId="1" fillId="22" fontId="2" numFmtId="0" xfId="0" applyAlignment="1" applyBorder="1" applyFill="1" applyFont="1">
      <alignment wrapText="1"/>
    </xf>
    <xf borderId="1" fillId="23" fontId="2" numFmtId="0" xfId="0" applyAlignment="1" applyBorder="1" applyFill="1" applyFont="1">
      <alignment wrapText="1"/>
    </xf>
    <xf borderId="1" fillId="24" fontId="24" numFmtId="0" xfId="0" applyAlignment="1" applyBorder="1" applyFill="1" applyFont="1">
      <alignment wrapText="1"/>
    </xf>
    <xf borderId="0" fillId="8" fontId="25" numFmtId="0" xfId="0" applyAlignment="1" applyFont="1">
      <alignment wrapText="1"/>
    </xf>
    <xf borderId="0" fillId="0" fontId="2" numFmtId="0" xfId="0" applyAlignment="1" applyFont="1">
      <alignment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.xml"/></Relationships>
</file>

<file path=xl/drawings/worksheetdrawing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.xml.rels><?xml version="1.0" encoding="UTF-8" standalone="yes"?><Relationships xmlns="http://schemas.openxmlformats.org/package/2006/relationships"><Relationship Id="rId20" Type="http://schemas.openxmlformats.org/officeDocument/2006/relationships/hyperlink" Target="https://dcc.ligo.org/LIGO-E1500180/public" TargetMode="External"/><Relationship Id="rId11" Type="http://schemas.openxmlformats.org/officeDocument/2006/relationships/hyperlink" Target="https://dcc.ligo.org/E1400399" TargetMode="External"/><Relationship Id="rId22" Type="http://schemas.openxmlformats.org/officeDocument/2006/relationships/hyperlink" Target="https://dcc.ligo.org/LIGO-E1500412" TargetMode="External"/><Relationship Id="rId10" Type="http://schemas.openxmlformats.org/officeDocument/2006/relationships/hyperlink" Target="https://services.ligo-wa.caltech.edu/integrationissues/show_bug.cgi?id=907" TargetMode="External"/><Relationship Id="rId21" Type="http://schemas.openxmlformats.org/officeDocument/2006/relationships/hyperlink" Target="https://dcc.ligo.org/DocDB/0121/E1500382/001/E150038-V1_chiller_remote_monitor.pdf" TargetMode="External"/><Relationship Id="rId13" Type="http://schemas.openxmlformats.org/officeDocument/2006/relationships/hyperlink" Target="https://services.ligo-wa.caltech.edu/integrationissues/show_bug.cgi?id=871" TargetMode="External"/><Relationship Id="rId24" Type="http://schemas.openxmlformats.org/officeDocument/2006/relationships/drawing" Target="../drawings/worksheetdrawing.xml"/><Relationship Id="rId12" Type="http://schemas.openxmlformats.org/officeDocument/2006/relationships/hyperlink" Target="https://docs.google.com/spreadsheets/d/1hhzG2nATZilXF75l6FJqc3RJGbSt5GPWwS_iwHP-4wo/edit" TargetMode="External"/><Relationship Id="rId23" Type="http://schemas.openxmlformats.org/officeDocument/2006/relationships/hyperlink" Target="https://dcc.ligo.org/LIGO-R1500018" TargetMode="External"/><Relationship Id="rId1" Type="http://schemas.openxmlformats.org/officeDocument/2006/relationships/hyperlink" Target="https://services.ligo-wa.caltech.edu/integrationissues/show_bug.cgi?id=1011" TargetMode="External"/><Relationship Id="rId2" Type="http://schemas.openxmlformats.org/officeDocument/2006/relationships/hyperlink" Target="https://dcc.ligo.org/DocDB/0007/D0902744/001/HowtoinstalltheDriverCutoffboardsinaCoilDriver.pdf" TargetMode="External"/><Relationship Id="rId3" Type="http://schemas.openxmlformats.org/officeDocument/2006/relationships/hyperlink" Target="https://services.ligo-wa.caltech.edu/integrationissues/show_bug.cgi?id=945" TargetMode="External"/><Relationship Id="rId4" Type="http://schemas.openxmlformats.org/officeDocument/2006/relationships/hyperlink" Target="https://dcc.ligo.org/LIGO-E1500217" TargetMode="External"/><Relationship Id="rId9" Type="http://schemas.openxmlformats.org/officeDocument/2006/relationships/hyperlink" Target="https://dcc.ligo.org/LIGO-E1500417" TargetMode="External"/><Relationship Id="rId15" Type="http://schemas.openxmlformats.org/officeDocument/2006/relationships/hyperlink" Target="https://dcc.ligo.org/LIGO-E1400311/public" TargetMode="External"/><Relationship Id="rId14" Type="http://schemas.openxmlformats.org/officeDocument/2006/relationships/hyperlink" Target="https://services.ligo-wa.caltech.edu/integrationissues/show_bug.cgi?id=923" TargetMode="External"/><Relationship Id="rId17" Type="http://schemas.openxmlformats.org/officeDocument/2006/relationships/hyperlink" Target="https://services.ligo-wa.caltech.edu/integrationissues/show_bug.cgi?id=937" TargetMode="External"/><Relationship Id="rId16" Type="http://schemas.openxmlformats.org/officeDocument/2006/relationships/hyperlink" Target="https://services.ligo-wa.caltech.edu/integrationissues/show_bug.cgi?id=716" TargetMode="External"/><Relationship Id="rId5" Type="http://schemas.openxmlformats.org/officeDocument/2006/relationships/hyperlink" Target="https://services.ligo-wa.caltech.edu/integrationissues/show_bug.cgi?id=463" TargetMode="External"/><Relationship Id="rId19" Type="http://schemas.openxmlformats.org/officeDocument/2006/relationships/hyperlink" Target="https://services.ligo-wa.caltech.edu/integrationissues/show_bug.cgi?id=1008" TargetMode="External"/><Relationship Id="rId6" Type="http://schemas.openxmlformats.org/officeDocument/2006/relationships/hyperlink" Target="https://services.ligo-wa.caltech.edu/integrationissues/show_bug.cgi?id=919" TargetMode="External"/><Relationship Id="rId18" Type="http://schemas.openxmlformats.org/officeDocument/2006/relationships/hyperlink" Target="https://dcc.ligo.org/E1500135" TargetMode="External"/><Relationship Id="rId7" Type="http://schemas.openxmlformats.org/officeDocument/2006/relationships/hyperlink" Target="https://dcc.ligo.org/E1500443-v0" TargetMode="External"/><Relationship Id="rId8" Type="http://schemas.openxmlformats.org/officeDocument/2006/relationships/hyperlink" Target="https://dcc.ligo.org/E1500341" TargetMode="External"/></Relationships>
</file>

<file path=xl/worksheets/sheet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86"/>
    <col customWidth="1" min="4" max="4" width="75.29"/>
    <col customWidth="1" min="5" max="5" width="11.86"/>
    <col customWidth="1" min="6" max="6" width="32.86"/>
    <col customWidth="1" min="8" max="8" width="35.14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>
      <c r="A2" s="2"/>
      <c r="B2" s="2" t="s">
        <v>8</v>
      </c>
      <c r="C2" s="3" t="s">
        <v>9</v>
      </c>
      <c r="D2" s="4" t="s">
        <v>10</v>
      </c>
      <c r="E2" s="5" t="s">
        <v>11</v>
      </c>
      <c r="F2" s="6" t="s">
        <v>12</v>
      </c>
      <c r="G2" s="7"/>
      <c r="H2" s="7"/>
    </row>
    <row r="3">
      <c r="A3" s="7"/>
      <c r="B3" s="8" t="s">
        <v>13</v>
      </c>
      <c r="C3" s="9" t="s">
        <v>14</v>
      </c>
      <c r="D3" s="8" t="s">
        <v>15</v>
      </c>
      <c r="E3" s="5" t="s">
        <v>11</v>
      </c>
      <c r="F3" s="10" t="s">
        <v>16</v>
      </c>
      <c r="G3" s="11" t="s">
        <v>17</v>
      </c>
      <c r="H3" s="12" t="s">
        <v>18</v>
      </c>
    </row>
    <row r="4">
      <c r="A4" s="7"/>
      <c r="B4" s="8" t="s">
        <v>13</v>
      </c>
      <c r="C4" s="3" t="s">
        <v>9</v>
      </c>
      <c r="D4" s="8" t="s">
        <v>19</v>
      </c>
      <c r="E4" s="13" t="s">
        <v>20</v>
      </c>
      <c r="F4" s="2" t="s">
        <v>21</v>
      </c>
      <c r="G4" s="14" t="str">
        <f>HYPERLINK("https://services.ligo-wa.caltech.edu/integrationissues/show_bug.cgi?id=945","945")</f>
        <v>945</v>
      </c>
      <c r="H4" s="15" t="str">
        <f>HYPERLINK("https://dcc.ligo.org/LIGO-E1500217","E1500217")</f>
        <v>E1500217</v>
      </c>
    </row>
    <row r="5">
      <c r="A5" s="7"/>
      <c r="B5" s="8" t="s">
        <v>13</v>
      </c>
      <c r="C5" s="9" t="s">
        <v>14</v>
      </c>
      <c r="D5" s="8" t="s">
        <v>22</v>
      </c>
      <c r="E5" s="13" t="s">
        <v>20</v>
      </c>
      <c r="F5" s="7"/>
      <c r="G5" s="16" t="str">
        <f>HYPERLINK("https://services.ligo-wa.caltech.edu/integrationissues/show_bug.cgi?id=463","463")</f>
        <v>463</v>
      </c>
      <c r="H5" s="17" t="str">
        <f>HYPERLINK("https://services.ligo-wa.caltech.edu/integrationissues/show_bug.cgi?id=919","919")</f>
        <v>919</v>
      </c>
    </row>
    <row r="6">
      <c r="A6" s="7"/>
      <c r="B6" s="7"/>
      <c r="C6" s="9" t="s">
        <v>14</v>
      </c>
      <c r="D6" s="2" t="s">
        <v>23</v>
      </c>
      <c r="E6" s="13" t="s">
        <v>20</v>
      </c>
      <c r="F6" s="2" t="s">
        <v>24</v>
      </c>
      <c r="G6" s="7"/>
      <c r="H6" s="7"/>
    </row>
    <row r="7">
      <c r="A7" s="7"/>
      <c r="B7" s="7"/>
      <c r="C7" s="9" t="s">
        <v>14</v>
      </c>
      <c r="D7" s="18" t="str">
        <f>HYPERLINK("https://dcc.ligo.org/E1500443-v0","LV ESD DCN (cap change)  DCN E1500443")</f>
        <v>LV ESD DCN (cap change)  DCN E1500443</v>
      </c>
      <c r="E7" s="13" t="s">
        <v>20</v>
      </c>
      <c r="F7" s="7"/>
      <c r="G7" s="7"/>
      <c r="H7" s="19" t="s">
        <v>25</v>
      </c>
    </row>
    <row r="8">
      <c r="A8" s="7"/>
      <c r="B8" s="7"/>
      <c r="C8" s="9" t="s">
        <v>14</v>
      </c>
      <c r="D8" s="2" t="s">
        <v>26</v>
      </c>
      <c r="E8" s="13" t="s">
        <v>20</v>
      </c>
      <c r="F8" s="7"/>
      <c r="G8" s="7"/>
      <c r="H8" s="20" t="s">
        <v>27</v>
      </c>
    </row>
    <row r="9">
      <c r="A9" s="7"/>
      <c r="B9" s="8" t="s">
        <v>13</v>
      </c>
      <c r="C9" s="9" t="s">
        <v>14</v>
      </c>
      <c r="D9" s="2" t="s">
        <v>28</v>
      </c>
      <c r="E9" s="13" t="s">
        <v>20</v>
      </c>
      <c r="F9" s="21" t="s">
        <v>29</v>
      </c>
      <c r="G9" s="22" t="str">
        <f>HYPERLINK("https://services.ligo-wa.caltech.edu/integrationissues/show_bug.cgi?id=907","Bug 907")</f>
        <v>Bug 907</v>
      </c>
      <c r="H9" s="23" t="str">
        <f>HYPERLINK("https://dcc.ligo.org/E1400399","E1400399")</f>
        <v>E1400399</v>
      </c>
    </row>
    <row r="10">
      <c r="A10" s="7"/>
      <c r="B10" s="2" t="s">
        <v>30</v>
      </c>
      <c r="C10" s="9" t="s">
        <v>14</v>
      </c>
      <c r="D10" s="2" t="s">
        <v>31</v>
      </c>
      <c r="E10" s="13" t="s">
        <v>20</v>
      </c>
      <c r="F10" s="7"/>
      <c r="G10" s="7"/>
      <c r="H10" s="7"/>
    </row>
    <row r="11">
      <c r="A11" s="7"/>
      <c r="B11" s="7"/>
      <c r="C11" s="9" t="s">
        <v>14</v>
      </c>
      <c r="D11" s="2" t="s">
        <v>32</v>
      </c>
      <c r="E11" s="13" t="s">
        <v>20</v>
      </c>
      <c r="F11" s="7"/>
      <c r="G11" s="7"/>
      <c r="H11" s="7"/>
    </row>
    <row r="12">
      <c r="A12" s="7"/>
      <c r="B12" s="7"/>
      <c r="C12" s="9" t="s">
        <v>14</v>
      </c>
      <c r="D12" s="2" t="s">
        <v>33</v>
      </c>
      <c r="E12" s="13" t="s">
        <v>20</v>
      </c>
      <c r="F12" s="7"/>
      <c r="G12" s="7"/>
      <c r="H12" s="7"/>
    </row>
    <row r="13">
      <c r="A13" s="7"/>
      <c r="B13" s="7"/>
      <c r="C13" s="9" t="s">
        <v>14</v>
      </c>
      <c r="D13" s="24" t="s">
        <v>34</v>
      </c>
      <c r="E13" s="13" t="s">
        <v>20</v>
      </c>
      <c r="F13" s="18" t="str">
        <f>HYPERLINK("https://docs.google.com/spreadsheets/d/1hhzG2nATZilXF75l6FJqc3RJGbSt5GPWwS_iwHP-4wo/edit#gid=164004706","See spsh ECRS Issues Bugs")</f>
        <v>See spsh ECRS Issues Bugs</v>
      </c>
      <c r="G13" s="25" t="str">
        <f>HYPERLINK("https://services.ligo-wa.caltech.edu/integrationissues/show_bug.cgi?id=871","871")</f>
        <v>871</v>
      </c>
      <c r="H13" s="26" t="s">
        <v>35</v>
      </c>
    </row>
    <row r="14">
      <c r="A14" s="7"/>
      <c r="B14" s="8" t="s">
        <v>13</v>
      </c>
      <c r="C14" s="9" t="s">
        <v>14</v>
      </c>
      <c r="D14" s="27" t="s">
        <v>36</v>
      </c>
      <c r="E14" s="13" t="s">
        <v>20</v>
      </c>
      <c r="F14" s="7"/>
      <c r="G14" s="7"/>
      <c r="H14" s="7"/>
    </row>
    <row r="15">
      <c r="A15" s="7"/>
      <c r="B15" s="7"/>
      <c r="C15" s="9" t="s">
        <v>14</v>
      </c>
      <c r="D15" s="2" t="s">
        <v>37</v>
      </c>
      <c r="E15" s="28" t="s">
        <v>38</v>
      </c>
      <c r="F15" s="2" t="s">
        <v>39</v>
      </c>
      <c r="G15" s="29" t="str">
        <f>HYPERLINK("https://services.ligo-wa.caltech.edu/integrationissues/show_bug.cgi?id=923","923")</f>
        <v>923</v>
      </c>
      <c r="H15" s="30" t="str">
        <f>HYPERLINK("https://dcc.ligo.org/LIGO-E1400311/public","E1400311-v2")</f>
        <v>E1400311-v2</v>
      </c>
    </row>
    <row r="16">
      <c r="A16" s="7"/>
      <c r="B16" s="7"/>
      <c r="C16" s="3" t="s">
        <v>9</v>
      </c>
      <c r="D16" s="4" t="s">
        <v>40</v>
      </c>
      <c r="E16" s="28" t="s">
        <v>38</v>
      </c>
      <c r="F16" s="6" t="s">
        <v>41</v>
      </c>
      <c r="G16" s="7"/>
      <c r="H16" s="7"/>
    </row>
    <row r="17">
      <c r="A17" s="7"/>
      <c r="B17" s="7"/>
      <c r="C17" s="31" t="s">
        <v>42</v>
      </c>
      <c r="D17" s="32" t="s">
        <v>43</v>
      </c>
      <c r="E17" s="28" t="s">
        <v>38</v>
      </c>
      <c r="F17" s="7"/>
      <c r="G17" s="7"/>
      <c r="H17" s="7"/>
    </row>
    <row r="18">
      <c r="A18" s="7"/>
      <c r="B18" s="7"/>
      <c r="C18" s="31" t="s">
        <v>42</v>
      </c>
      <c r="D18" s="32" t="s">
        <v>44</v>
      </c>
      <c r="E18" s="28" t="s">
        <v>38</v>
      </c>
      <c r="F18" s="7"/>
      <c r="G18" s="33" t="str">
        <f>HYPERLINK("https://services.ligo-wa.caltech.edu/integrationissues/show_bug.cgi?id=716","716")</f>
        <v>716</v>
      </c>
      <c r="H18" s="34"/>
    </row>
    <row r="19">
      <c r="A19" s="7"/>
      <c r="B19" s="7"/>
      <c r="C19" s="9" t="s">
        <v>14</v>
      </c>
      <c r="D19" s="2" t="s">
        <v>45</v>
      </c>
      <c r="E19" s="28" t="s">
        <v>38</v>
      </c>
      <c r="F19" s="7"/>
      <c r="G19" s="33" t="str">
        <f>HYPERLINK("https://services.ligo-wa.caltech.edu/integrationissues/show_bug.cgi?id=937","937")</f>
        <v>937</v>
      </c>
      <c r="H19" s="35" t="str">
        <f>HYPERLINK("https://dcc.ligo.org/E1500135","E1500135")</f>
        <v>E1500135</v>
      </c>
    </row>
    <row r="20">
      <c r="A20" s="7"/>
      <c r="B20" s="7"/>
      <c r="C20" s="3" t="s">
        <v>9</v>
      </c>
      <c r="D20" s="2" t="s">
        <v>46</v>
      </c>
      <c r="E20" s="28" t="s">
        <v>38</v>
      </c>
      <c r="F20" s="7"/>
      <c r="G20" s="7"/>
      <c r="H20" s="7"/>
    </row>
    <row r="21">
      <c r="A21" s="7"/>
      <c r="B21" s="7"/>
      <c r="C21" s="3" t="s">
        <v>9</v>
      </c>
      <c r="D21" s="8" t="s">
        <v>47</v>
      </c>
      <c r="E21" s="36" t="s">
        <v>48</v>
      </c>
      <c r="F21" s="37" t="s">
        <v>49</v>
      </c>
      <c r="G21" s="18" t="str">
        <f>HYPERLINK("https://services.ligo-wa.caltech.edu/integrationissues/show_bug.cgi?id=1008","Bug 1008 ")</f>
        <v>Bug 1008 </v>
      </c>
      <c r="H21" s="38" t="s">
        <v>50</v>
      </c>
    </row>
    <row r="22">
      <c r="A22" s="7"/>
      <c r="B22" s="7"/>
      <c r="C22" s="3" t="s">
        <v>9</v>
      </c>
      <c r="D22" s="2" t="s">
        <v>51</v>
      </c>
      <c r="E22" s="36" t="s">
        <v>48</v>
      </c>
      <c r="F22" s="7"/>
      <c r="G22" s="7"/>
      <c r="H22" s="7"/>
    </row>
    <row r="23">
      <c r="A23" s="7"/>
      <c r="B23" s="7"/>
      <c r="C23" s="3" t="s">
        <v>9</v>
      </c>
      <c r="D23" s="2" t="s">
        <v>52</v>
      </c>
      <c r="E23" s="36" t="s">
        <v>48</v>
      </c>
      <c r="F23" s="7"/>
      <c r="G23" s="7"/>
      <c r="H23" s="7"/>
    </row>
    <row r="24">
      <c r="A24" s="7"/>
      <c r="B24" s="7"/>
      <c r="C24" s="9" t="s">
        <v>14</v>
      </c>
      <c r="D24" s="2" t="s">
        <v>53</v>
      </c>
      <c r="E24" s="36" t="s">
        <v>48</v>
      </c>
      <c r="F24" s="7"/>
      <c r="G24" s="7"/>
      <c r="H24" s="39" t="str">
        <f>HYPERLINK("https://dcc.ligo.org/DocDB/0121/E1500382/001/E150038-V1_chiller_remote_monitor.pdf","ECR E150038-v1")</f>
        <v>ECR E150038-v1</v>
      </c>
    </row>
    <row r="25">
      <c r="A25" s="7"/>
      <c r="B25" s="7"/>
      <c r="C25" s="9" t="s">
        <v>14</v>
      </c>
      <c r="D25" s="2" t="s">
        <v>54</v>
      </c>
      <c r="E25" s="36" t="s">
        <v>48</v>
      </c>
      <c r="F25" s="7"/>
      <c r="G25" s="7"/>
      <c r="H25" s="7"/>
    </row>
    <row r="26">
      <c r="A26" s="7"/>
      <c r="B26" s="8" t="s">
        <v>13</v>
      </c>
      <c r="C26" s="3" t="s">
        <v>9</v>
      </c>
      <c r="D26" s="2" t="s">
        <v>55</v>
      </c>
      <c r="E26" s="40" t="s">
        <v>56</v>
      </c>
      <c r="F26" s="41" t="s">
        <v>57</v>
      </c>
      <c r="G26" s="7"/>
      <c r="H26" s="18" t="str">
        <f>HYPERLINK("https://dcc.ligo.org/LIGO-E1500412","ECR 1500412")</f>
        <v>ECR 1500412</v>
      </c>
    </row>
    <row r="27">
      <c r="A27" s="7"/>
      <c r="B27" s="7"/>
      <c r="C27" s="3" t="s">
        <v>9</v>
      </c>
      <c r="D27" s="2" t="s">
        <v>58</v>
      </c>
      <c r="E27" s="40" t="s">
        <v>56</v>
      </c>
      <c r="F27" s="2" t="s">
        <v>59</v>
      </c>
      <c r="G27" s="7"/>
      <c r="H27" s="7"/>
    </row>
    <row r="28">
      <c r="A28" s="7"/>
      <c r="B28" s="7"/>
      <c r="C28" s="3" t="s">
        <v>9</v>
      </c>
      <c r="D28" s="2" t="s">
        <v>60</v>
      </c>
      <c r="E28" s="42" t="s">
        <v>61</v>
      </c>
      <c r="F28" s="2" t="s">
        <v>62</v>
      </c>
      <c r="G28" s="7"/>
      <c r="H28" s="7"/>
    </row>
    <row r="29">
      <c r="A29" s="7"/>
      <c r="B29" s="2" t="s">
        <v>63</v>
      </c>
      <c r="C29" s="9" t="s">
        <v>14</v>
      </c>
      <c r="D29" s="2" t="s">
        <v>64</v>
      </c>
      <c r="E29" s="43" t="s">
        <v>65</v>
      </c>
      <c r="F29" s="6" t="s">
        <v>66</v>
      </c>
      <c r="G29" s="7"/>
      <c r="H29" s="7"/>
    </row>
    <row r="30">
      <c r="A30" s="7"/>
      <c r="B30" s="7"/>
      <c r="C30" s="3" t="s">
        <v>9</v>
      </c>
      <c r="D30" s="2" t="s">
        <v>67</v>
      </c>
      <c r="E30" s="43" t="s">
        <v>65</v>
      </c>
      <c r="F30" s="41" t="s">
        <v>68</v>
      </c>
      <c r="G30" s="7"/>
      <c r="H30" s="44" t="s">
        <v>69</v>
      </c>
    </row>
    <row r="31">
      <c r="A31" s="7"/>
      <c r="B31" s="2" t="s">
        <v>70</v>
      </c>
      <c r="C31" s="7"/>
      <c r="D31" s="2" t="s">
        <v>71</v>
      </c>
      <c r="E31" s="7"/>
      <c r="F31" s="2" t="s">
        <v>72</v>
      </c>
      <c r="G31" s="7"/>
      <c r="H31" s="7"/>
    </row>
    <row r="32">
      <c r="A32" s="7"/>
      <c r="B32" s="7"/>
      <c r="C32" s="9" t="s">
        <v>14</v>
      </c>
      <c r="D32" s="45" t="s">
        <v>73</v>
      </c>
      <c r="E32" s="28" t="s">
        <v>38</v>
      </c>
      <c r="F32" s="7"/>
      <c r="G32" s="7"/>
      <c r="H32" s="7"/>
    </row>
    <row r="33">
      <c r="A33" s="7"/>
      <c r="B33" s="7"/>
      <c r="C33" s="7"/>
      <c r="D33" s="7"/>
      <c r="E33" s="7"/>
      <c r="F33" s="7"/>
      <c r="G33" s="7"/>
      <c r="H33" s="7"/>
    </row>
    <row r="34">
      <c r="A34" s="7"/>
      <c r="B34" s="7"/>
      <c r="C34" s="7"/>
      <c r="D34" s="7"/>
      <c r="E34" s="7"/>
      <c r="F34" s="7"/>
      <c r="G34" s="7"/>
      <c r="H34" s="7"/>
    </row>
    <row r="35">
      <c r="A35" s="7"/>
      <c r="B35" s="7"/>
      <c r="C35" s="7"/>
      <c r="D35" s="7"/>
      <c r="E35" s="7"/>
      <c r="F35" s="7"/>
      <c r="G35" s="7"/>
      <c r="H35" s="7"/>
    </row>
    <row r="36">
      <c r="A36" s="46"/>
      <c r="B36" s="46"/>
      <c r="C36" s="46"/>
      <c r="D36" s="46"/>
      <c r="E36" s="46"/>
      <c r="F36" s="46"/>
      <c r="G36" s="46"/>
      <c r="H36" s="7"/>
    </row>
    <row r="37">
      <c r="A37" s="1" t="s">
        <v>74</v>
      </c>
      <c r="B37" s="1"/>
      <c r="C37" s="1" t="s">
        <v>75</v>
      </c>
      <c r="D37" s="1" t="s">
        <v>76</v>
      </c>
      <c r="E37" s="1" t="s">
        <v>77</v>
      </c>
      <c r="F37" s="46"/>
      <c r="G37" s="46"/>
      <c r="H37" s="7"/>
    </row>
    <row r="38">
      <c r="A38" s="2" t="s">
        <v>78</v>
      </c>
      <c r="B38" s="2"/>
      <c r="C38" s="2" t="s">
        <v>79</v>
      </c>
      <c r="D38" s="2" t="s">
        <v>80</v>
      </c>
      <c r="E38" s="2" t="s">
        <v>81</v>
      </c>
      <c r="F38" s="46"/>
      <c r="G38" s="46"/>
      <c r="H38" s="7"/>
    </row>
    <row r="39">
      <c r="A39" s="2" t="s">
        <v>82</v>
      </c>
      <c r="B39" s="2"/>
      <c r="C39" s="2" t="s">
        <v>83</v>
      </c>
      <c r="D39" s="2" t="s">
        <v>80</v>
      </c>
      <c r="E39" s="2" t="s">
        <v>84</v>
      </c>
      <c r="F39" s="46"/>
      <c r="G39" s="46"/>
      <c r="H39" s="7"/>
    </row>
    <row r="40">
      <c r="A40" s="2" t="s">
        <v>85</v>
      </c>
      <c r="B40" s="2"/>
      <c r="C40" s="2" t="s">
        <v>86</v>
      </c>
      <c r="D40" s="2" t="s">
        <v>87</v>
      </c>
      <c r="E40" s="2" t="s">
        <v>88</v>
      </c>
      <c r="F40" s="46"/>
      <c r="G40" s="46"/>
      <c r="H40" s="7"/>
    </row>
    <row r="41">
      <c r="A41" s="2" t="s">
        <v>85</v>
      </c>
      <c r="B41" s="2"/>
      <c r="C41" s="2" t="s">
        <v>86</v>
      </c>
      <c r="D41" s="2" t="s">
        <v>89</v>
      </c>
      <c r="E41" s="2" t="s">
        <v>90</v>
      </c>
      <c r="F41" s="46"/>
      <c r="G41" s="46"/>
      <c r="H41" s="7"/>
    </row>
    <row r="42">
      <c r="A42" s="2" t="s">
        <v>85</v>
      </c>
      <c r="B42" s="2"/>
      <c r="C42" s="2" t="s">
        <v>86</v>
      </c>
      <c r="D42" s="2" t="s">
        <v>91</v>
      </c>
      <c r="E42" s="2" t="s">
        <v>92</v>
      </c>
      <c r="F42" s="46"/>
      <c r="G42" s="46"/>
      <c r="H42" s="7"/>
    </row>
    <row r="43">
      <c r="A43" s="2" t="s">
        <v>85</v>
      </c>
      <c r="B43" s="2"/>
      <c r="C43" s="2" t="s">
        <v>86</v>
      </c>
      <c r="D43" s="2" t="s">
        <v>91</v>
      </c>
      <c r="E43" s="2" t="s">
        <v>93</v>
      </c>
      <c r="F43" s="46"/>
      <c r="G43" s="46"/>
      <c r="H43" s="7"/>
    </row>
    <row r="44">
      <c r="A44" s="7"/>
      <c r="B44" s="7"/>
      <c r="C44" s="7"/>
      <c r="D44" s="7"/>
      <c r="E44" s="7"/>
      <c r="F44" s="46"/>
      <c r="G44" s="46"/>
      <c r="H44" s="7"/>
    </row>
    <row r="45">
      <c r="A45" s="7"/>
      <c r="B45" s="7"/>
      <c r="C45" s="7"/>
      <c r="D45" s="7"/>
      <c r="E45" s="7"/>
      <c r="F45" s="46"/>
      <c r="G45" s="46"/>
      <c r="H45" s="7"/>
    </row>
    <row r="46">
      <c r="A46" s="7"/>
      <c r="B46" s="7"/>
      <c r="C46" s="7"/>
      <c r="D46" s="7"/>
      <c r="E46" s="7"/>
      <c r="F46" s="46"/>
      <c r="G46" s="46"/>
      <c r="H46" s="7"/>
    </row>
    <row r="47">
      <c r="A47" s="7"/>
      <c r="B47" s="7"/>
      <c r="C47" s="7"/>
      <c r="D47" s="7"/>
      <c r="E47" s="7"/>
      <c r="F47" s="46"/>
      <c r="G47" s="46"/>
      <c r="H47" s="7"/>
    </row>
    <row r="48">
      <c r="A48" s="7"/>
      <c r="B48" s="7"/>
      <c r="C48" s="7"/>
      <c r="D48" s="7"/>
      <c r="E48" s="7"/>
      <c r="F48" s="46"/>
      <c r="G48" s="46"/>
      <c r="H48" s="7"/>
    </row>
  </sheetData>
  <hyperlinks>
    <hyperlink r:id="rId1" ref="G3"/>
    <hyperlink r:id="rId2" ref="H3"/>
    <hyperlink r:id="rId3" ref="G4"/>
    <hyperlink r:id="rId4" ref="H4"/>
    <hyperlink r:id="rId5" ref="G5"/>
    <hyperlink r:id="rId6" ref="H5"/>
    <hyperlink r:id="rId7" ref="D7"/>
    <hyperlink r:id="rId8" ref="H7"/>
    <hyperlink r:id="rId9" ref="H8"/>
    <hyperlink r:id="rId10" ref="G9"/>
    <hyperlink r:id="rId11" ref="H9"/>
    <hyperlink r:id="rId12" location="gid=164004706" ref="F13"/>
    <hyperlink r:id="rId13" ref="G13"/>
    <hyperlink r:id="rId14" ref="G15"/>
    <hyperlink r:id="rId15" ref="H15"/>
    <hyperlink r:id="rId16" ref="G18"/>
    <hyperlink r:id="rId17" ref="G19"/>
    <hyperlink r:id="rId18" ref="H19"/>
    <hyperlink r:id="rId19" ref="G21"/>
    <hyperlink r:id="rId20" ref="H21"/>
    <hyperlink r:id="rId21" ref="H24"/>
    <hyperlink r:id="rId22" ref="H26"/>
    <hyperlink r:id="rId23" ref="H30"/>
  </hyperlinks>
  <drawing r:id="rId24"/>
</worksheet>
</file>