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0955" windowHeight="9975" activeTab="1"/>
  </bookViews>
  <sheets>
    <sheet name="Sequencers" sheetId="4" r:id="rId1"/>
    <sheet name="Test Data" sheetId="1" r:id="rId2"/>
    <sheet name="D1200757 BOM" sheetId="5" r:id="rId3"/>
    <sheet name="D1200757 Buy - 20140219" sheetId="6" r:id="rId4"/>
    <sheet name="Sheet2" sheetId="2" r:id="rId5"/>
    <sheet name="Sheet3" sheetId="3" r:id="rId6"/>
  </sheets>
  <definedNames>
    <definedName name="_xlnm.Print_Area" localSheetId="2">'D1200757 BOM'!#REF!</definedName>
  </definedNames>
  <calcPr calcId="145621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L24" i="6"/>
  <c r="L25" i="6"/>
  <c r="L26" i="6"/>
  <c r="M26" i="6"/>
  <c r="N26" i="6"/>
  <c r="M25" i="6"/>
  <c r="N25" i="6"/>
  <c r="M5" i="6"/>
  <c r="N5" i="6"/>
  <c r="M6" i="6"/>
  <c r="N6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N24" i="6"/>
  <c r="M24" i="6"/>
  <c r="K21" i="5"/>
  <c r="K20" i="5"/>
  <c r="K19" i="5"/>
  <c r="K18" i="5"/>
  <c r="K22" i="5"/>
  <c r="K23" i="5"/>
  <c r="L23" i="5"/>
  <c r="L22" i="5"/>
  <c r="L18" i="5"/>
  <c r="L19" i="5"/>
  <c r="L20" i="5"/>
  <c r="L21" i="5"/>
  <c r="L24" i="5"/>
  <c r="N23" i="5"/>
  <c r="N22" i="5"/>
  <c r="N18" i="5"/>
  <c r="N19" i="5"/>
  <c r="N20" i="5"/>
  <c r="N21" i="5"/>
  <c r="N24" i="5"/>
  <c r="M23" i="5"/>
  <c r="M22" i="5"/>
  <c r="M5" i="5"/>
  <c r="N5" i="5"/>
  <c r="M6" i="5"/>
  <c r="N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M19" i="5"/>
  <c r="M20" i="5"/>
  <c r="M21" i="5"/>
  <c r="M24" i="5"/>
  <c r="M25" i="5"/>
  <c r="M26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25" i="5"/>
  <c r="N25" i="5"/>
  <c r="L26" i="5"/>
  <c r="N26" i="5"/>
</calcChain>
</file>

<file path=xl/sharedStrings.xml><?xml version="1.0" encoding="utf-8"?>
<sst xmlns="http://schemas.openxmlformats.org/spreadsheetml/2006/main" count="951" uniqueCount="252">
  <si>
    <t>S#</t>
  </si>
  <si>
    <t>S1202541</t>
  </si>
  <si>
    <t>S1202542</t>
  </si>
  <si>
    <t>S1202543</t>
  </si>
  <si>
    <t>S1202544</t>
  </si>
  <si>
    <t>S1202545</t>
  </si>
  <si>
    <t>S1202546</t>
  </si>
  <si>
    <t>S1202547</t>
  </si>
  <si>
    <t>S1202548</t>
  </si>
  <si>
    <t>S1202549</t>
  </si>
  <si>
    <t>S1202550</t>
  </si>
  <si>
    <t>S1202551</t>
  </si>
  <si>
    <t>S1202552</t>
  </si>
  <si>
    <t>S1202553</t>
  </si>
  <si>
    <t>S1202554</t>
  </si>
  <si>
    <t>S1202555</t>
  </si>
  <si>
    <t>S1202556</t>
  </si>
  <si>
    <t>S1202557</t>
  </si>
  <si>
    <t>S1202558</t>
  </si>
  <si>
    <t>S1202559</t>
  </si>
  <si>
    <t>S1202560</t>
  </si>
  <si>
    <t>S1202561</t>
  </si>
  <si>
    <t>S1202562</t>
  </si>
  <si>
    <t>S1202563</t>
  </si>
  <si>
    <t>S1202564</t>
  </si>
  <si>
    <t>S1202565</t>
  </si>
  <si>
    <t>S1202566</t>
  </si>
  <si>
    <t>S1202567</t>
  </si>
  <si>
    <t>S1202568</t>
  </si>
  <si>
    <t>S1202569</t>
  </si>
  <si>
    <t>S1202570</t>
  </si>
  <si>
    <t>S1202571</t>
  </si>
  <si>
    <t>S1202572</t>
  </si>
  <si>
    <t>S1202573</t>
  </si>
  <si>
    <t>S1202574</t>
  </si>
  <si>
    <t>S1202575</t>
  </si>
  <si>
    <t>S1202576</t>
  </si>
  <si>
    <t>S1202577</t>
  </si>
  <si>
    <t>S1202578</t>
  </si>
  <si>
    <t>S1202579</t>
  </si>
  <si>
    <t>S1202580</t>
  </si>
  <si>
    <t>OK</t>
  </si>
  <si>
    <t>ok</t>
  </si>
  <si>
    <t>20.14</t>
  </si>
  <si>
    <t>20.44</t>
  </si>
  <si>
    <t>20.10</t>
  </si>
  <si>
    <t>20.34</t>
  </si>
  <si>
    <t>20.42</t>
  </si>
  <si>
    <t>20.26</t>
  </si>
  <si>
    <t>19.45</t>
  </si>
  <si>
    <t>20.25</t>
  </si>
  <si>
    <t>19.12</t>
  </si>
  <si>
    <t>20.89</t>
  </si>
  <si>
    <t>19.74</t>
  </si>
  <si>
    <t>20.00</t>
  </si>
  <si>
    <t>21.40</t>
  </si>
  <si>
    <t>20.19</t>
  </si>
  <si>
    <t>20.06</t>
  </si>
  <si>
    <t>20.07</t>
  </si>
  <si>
    <t>20.78</t>
  </si>
  <si>
    <t>19.91</t>
  </si>
  <si>
    <t>20.90</t>
  </si>
  <si>
    <t>19.85</t>
  </si>
  <si>
    <t>19.62</t>
  </si>
  <si>
    <t>20.40</t>
  </si>
  <si>
    <t>20.41</t>
  </si>
  <si>
    <t>20.68</t>
  </si>
  <si>
    <t>19.61</t>
  </si>
  <si>
    <t>20.23</t>
  </si>
  <si>
    <t>20.50</t>
  </si>
  <si>
    <t>20.65</t>
  </si>
  <si>
    <t>20.36</t>
  </si>
  <si>
    <t>19.52</t>
  </si>
  <si>
    <t>19.04</t>
  </si>
  <si>
    <t>19.60</t>
  </si>
  <si>
    <t>20.21</t>
  </si>
  <si>
    <t>20.7</t>
  </si>
  <si>
    <t>21.0</t>
  </si>
  <si>
    <t>20.24</t>
  </si>
  <si>
    <t>19.7</t>
  </si>
  <si>
    <t>21.32</t>
  </si>
  <si>
    <t>19.99</t>
  </si>
  <si>
    <t>20.13</t>
  </si>
  <si>
    <t>19.44</t>
  </si>
  <si>
    <t>20.4</t>
  </si>
  <si>
    <t>20.97</t>
  </si>
  <si>
    <t>19.31</t>
  </si>
  <si>
    <t>20.93</t>
  </si>
  <si>
    <t>20.18</t>
  </si>
  <si>
    <t>19.83</t>
  </si>
  <si>
    <t>20.52</t>
  </si>
  <si>
    <t>20.47</t>
  </si>
  <si>
    <t>19.96</t>
  </si>
  <si>
    <t>21.05</t>
  </si>
  <si>
    <t>20.82</t>
  </si>
  <si>
    <t>19.8</t>
  </si>
  <si>
    <t>19.24</t>
  </si>
  <si>
    <t>20.51</t>
  </si>
  <si>
    <t>19.80</t>
  </si>
  <si>
    <t>20.33</t>
  </si>
  <si>
    <t>19.51</t>
  </si>
  <si>
    <t>19.71</t>
  </si>
  <si>
    <t>19.5</t>
  </si>
  <si>
    <t>20.77</t>
  </si>
  <si>
    <t>20.22</t>
  </si>
  <si>
    <t>21.20</t>
  </si>
  <si>
    <t>20.0</t>
  </si>
  <si>
    <t>20.56</t>
  </si>
  <si>
    <t>20.3</t>
  </si>
  <si>
    <t>20.46</t>
  </si>
  <si>
    <t>21.38</t>
  </si>
  <si>
    <t>21.10</t>
  </si>
  <si>
    <t>18V In</t>
  </si>
  <si>
    <t>18V Out</t>
  </si>
  <si>
    <t>24V Out</t>
  </si>
  <si>
    <t>+18V</t>
  </si>
  <si>
    <t>-18V</t>
  </si>
  <si>
    <t>Volts</t>
  </si>
  <si>
    <t>Amps</t>
  </si>
  <si>
    <t>∆ V</t>
  </si>
  <si>
    <t>Relay Turn-on +24VDC</t>
  </si>
  <si>
    <t>Relay Turn-on -24VDC</t>
  </si>
  <si>
    <t>LEDS lighted</t>
  </si>
  <si>
    <t>Relays worked</t>
  </si>
  <si>
    <t>Switch worked</t>
  </si>
  <si>
    <t>D1200757 Power-Strip-Level DC Supply Sequencer Test Data</t>
  </si>
  <si>
    <t>LHO</t>
  </si>
  <si>
    <t>L1-ISC-XR1</t>
  </si>
  <si>
    <t>L1-ISC-XC1</t>
  </si>
  <si>
    <t>L1-ISC-YC1</t>
  </si>
  <si>
    <t>L1-ISC-YR1</t>
  </si>
  <si>
    <t>L1-ISC-R5</t>
  </si>
  <si>
    <t>L1-ISC-R4</t>
  </si>
  <si>
    <t>L1-ISC-R3</t>
  </si>
  <si>
    <t>L1-ISC-R2</t>
  </si>
  <si>
    <t>L1-ISC-R1</t>
  </si>
  <si>
    <t>L1-ISC-C4</t>
  </si>
  <si>
    <t>L1-ISC-C3</t>
  </si>
  <si>
    <t>T1200379</t>
  </si>
  <si>
    <t>Snumber</t>
  </si>
  <si>
    <t>Location</t>
  </si>
  <si>
    <t>Total Cost</t>
  </si>
  <si>
    <t>D1200757</t>
  </si>
  <si>
    <t>@</t>
  </si>
  <si>
    <t xml:space="preserve"> </t>
  </si>
  <si>
    <t>Labor</t>
  </si>
  <si>
    <t>Total Material</t>
  </si>
  <si>
    <t>Digi-Key</t>
  </si>
  <si>
    <t>McMaster-Carr</t>
  </si>
  <si>
    <t>Screw</t>
  </si>
  <si>
    <t>Kit</t>
  </si>
  <si>
    <t>MDVS44-ND</t>
  </si>
  <si>
    <t>3M</t>
  </si>
  <si>
    <t>Jack Socket Kit</t>
  </si>
  <si>
    <t>Jack Socket</t>
  </si>
  <si>
    <t>132C11029X</t>
  </si>
  <si>
    <t>Conec</t>
  </si>
  <si>
    <t>20 AMP Female Power Contact</t>
  </si>
  <si>
    <t>Connector Contact</t>
  </si>
  <si>
    <t>131C11029X</t>
  </si>
  <si>
    <t>20 AMP Male Power Contact</t>
  </si>
  <si>
    <t>303W3CPXX99A30X</t>
  </si>
  <si>
    <t>3W3C Male Combo Shell - No Power</t>
  </si>
  <si>
    <t>Connector Shell</t>
  </si>
  <si>
    <t>303W3CSXX99A30X</t>
  </si>
  <si>
    <t>3W3C Female Combo Shell - No Power</t>
  </si>
  <si>
    <t>3003W3PXX99A30X</t>
  </si>
  <si>
    <t>3W3 Male Combo Shell - No Power</t>
  </si>
  <si>
    <t>3003W3SXX99A30X</t>
  </si>
  <si>
    <t>3W3 Female Combo Shell - No Power</t>
  </si>
  <si>
    <t>L10005-ND</t>
  </si>
  <si>
    <t>Chicago Miniature Lighting</t>
  </si>
  <si>
    <t>Green LED, Leaded, Panel mount</t>
  </si>
  <si>
    <t>LED</t>
  </si>
  <si>
    <t>1N5314</t>
  </si>
  <si>
    <t>Mouser Electronics</t>
  </si>
  <si>
    <t>Central Semiconductor</t>
  </si>
  <si>
    <t>Current Regulator Diode 4.7mA</t>
  </si>
  <si>
    <t>Diode</t>
  </si>
  <si>
    <t xml:space="preserve">633-SW3831-RO </t>
  </si>
  <si>
    <t>NKK Switches</t>
  </si>
  <si>
    <t xml:space="preserve">Rocker Switches &amp; Paddle Switches 3PST ON-NONE-OFF 30A </t>
  </si>
  <si>
    <t>Switch</t>
  </si>
  <si>
    <t>558-D06D100</t>
  </si>
  <si>
    <t>Crydom</t>
  </si>
  <si>
    <t xml:space="preserve">Solid State Relays .005-100A 3.5-32VDC </t>
  </si>
  <si>
    <t>Relay</t>
  </si>
  <si>
    <t>Hamilton</t>
  </si>
  <si>
    <t>Hamilton Metalcraft, Inc.</t>
  </si>
  <si>
    <t>Sequencer Box</t>
  </si>
  <si>
    <t>Total cost</t>
  </si>
  <si>
    <t>Total count</t>
  </si>
  <si>
    <t>Extended</t>
  </si>
  <si>
    <t>Unit Cost</t>
  </si>
  <si>
    <t>Unit</t>
  </si>
  <si>
    <t>Quantity</t>
  </si>
  <si>
    <t>Supplier Part Number</t>
  </si>
  <si>
    <t>Supplier</t>
  </si>
  <si>
    <t>Manufacturer</t>
  </si>
  <si>
    <t>Designator</t>
  </si>
  <si>
    <t>Description</t>
  </si>
  <si>
    <t>Part Type</t>
  </si>
  <si>
    <t>Item</t>
  </si>
  <si>
    <t>LIGO Part Number</t>
  </si>
  <si>
    <t>D1200757 Power-Strip_level DC Power Sequencer BOM</t>
  </si>
  <si>
    <t>Asmb</t>
  </si>
  <si>
    <t>Cost</t>
  </si>
  <si>
    <t>Estimated</t>
  </si>
  <si>
    <t>DIODE ZENER 18V 2W DO-41</t>
  </si>
  <si>
    <t>2EZ18D5MSCT-ND</t>
  </si>
  <si>
    <t>Microsemi Commercial Components</t>
  </si>
  <si>
    <t>91099A266</t>
  </si>
  <si>
    <t>18-8 Stainless Steel Flat Undercut Head Phillips Machine Screw, 8-32 Thread, 5/8" Length</t>
  </si>
  <si>
    <t>91831A009</t>
  </si>
  <si>
    <t>Nut</t>
  </si>
  <si>
    <t>18-8 Stainless Steel Nylon-Insert Hex Locknut, 8-32 Thread Size, 11/32" Width, 15/64" Height</t>
  </si>
  <si>
    <t>Crimp-on Spade Terminal Block, Vinyl Insulated, 22-18 AWG, #10 Stud</t>
  </si>
  <si>
    <t>69145K69</t>
  </si>
  <si>
    <t>Crimp-on Spade Terminal Block, Vinyl Insulated, 12-10 AWG, #10 Stud</t>
  </si>
  <si>
    <t>Spade Terminal</t>
  </si>
  <si>
    <t>Standard Twist-on Wire Connector, 2(18 AWG) min, 4(14 AWG) &amp; 1(18 AWG) Maximum, Yellow</t>
  </si>
  <si>
    <t>Wire Connector</t>
  </si>
  <si>
    <t>7108K6</t>
  </si>
  <si>
    <t>69145K78</t>
  </si>
  <si>
    <t>Butt Splice</t>
  </si>
  <si>
    <t>7227K12</t>
  </si>
  <si>
    <t>L1-TCS-R2</t>
  </si>
  <si>
    <t>L1-TCS-R1</t>
  </si>
  <si>
    <t>LLO Spare - EE Lab</t>
  </si>
  <si>
    <t>Ordered?</t>
  </si>
  <si>
    <t>D1200757 Power-Strip-Level DC Power Sequencer BOM</t>
  </si>
  <si>
    <t>On Hand</t>
  </si>
  <si>
    <t>S1400672</t>
  </si>
  <si>
    <t>S1400673</t>
  </si>
  <si>
    <t>S1400674</t>
  </si>
  <si>
    <t>S1400675</t>
  </si>
  <si>
    <t>S1400676</t>
  </si>
  <si>
    <t>S1400677</t>
  </si>
  <si>
    <t>S1400678</t>
  </si>
  <si>
    <t>S1400679</t>
  </si>
  <si>
    <t>S1400680</t>
  </si>
  <si>
    <t>S1400681</t>
  </si>
  <si>
    <t>20.1</t>
  </si>
  <si>
    <t>20.8</t>
  </si>
  <si>
    <t>20.5</t>
  </si>
  <si>
    <t>19.6</t>
  </si>
  <si>
    <t>21.2</t>
  </si>
  <si>
    <t>LLO Spare - CER</t>
  </si>
  <si>
    <t>LHO Spare</t>
  </si>
  <si>
    <t>∆ +18 volts (Between Ports 1 and 2 on Relay 1)</t>
  </si>
  <si>
    <t>∆ -18 volts (Between Ports 1 and 2 on Relay 2)</t>
  </si>
  <si>
    <t>24V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</si>
</sst>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/>
      <sz val="9"/>
      <color theme="10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b/>
      <sz val="16"/>
      <color indexed="17"/>
      <name val="Calibri"/>
      <family val="2"/>
    </font>
    <font>
      <b/>
      <sz val="10"/>
      <color indexed="8"/>
      <name val="Comic Sans MS"/>
      <family val="4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44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/>
    <xf numFmtId="0" fontId="11" fillId="0" borderId="0"/>
    <xf numFmtId="0" fontId="7" fillId="0" borderId="0"/>
    <xf numFmtId="0" fontId="5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10"/>
    <xf numFmtId="2" fontId="7" fillId="0" borderId="0" xfId="10" applyNumberFormat="1"/>
    <xf numFmtId="0" fontId="7" fillId="0" borderId="0" xfId="10" applyAlignment="1">
      <alignment horizontal="center"/>
    </xf>
    <xf numFmtId="2" fontId="13" fillId="0" borderId="0" xfId="10" applyNumberFormat="1" applyFont="1"/>
    <xf numFmtId="1" fontId="13" fillId="0" borderId="0" xfId="10" applyNumberFormat="1" applyFont="1" applyAlignment="1">
      <alignment horizontal="center"/>
    </xf>
    <xf numFmtId="0" fontId="13" fillId="0" borderId="0" xfId="10" applyFont="1"/>
    <xf numFmtId="2" fontId="13" fillId="0" borderId="0" xfId="10" applyNumberFormat="1" applyFont="1" applyAlignment="1">
      <alignment horizontal="right"/>
    </xf>
    <xf numFmtId="0" fontId="13" fillId="0" borderId="0" xfId="10" applyNumberFormat="1" applyFont="1" applyAlignment="1">
      <alignment horizontal="center"/>
    </xf>
    <xf numFmtId="0" fontId="13" fillId="0" borderId="0" xfId="10" applyFont="1" applyAlignment="1">
      <alignment horizontal="center"/>
    </xf>
    <xf numFmtId="2" fontId="13" fillId="0" borderId="1" xfId="10" applyNumberFormat="1" applyFont="1" applyBorder="1" applyAlignment="1">
      <alignment horizontal="right"/>
    </xf>
    <xf numFmtId="1" fontId="13" fillId="0" borderId="1" xfId="10" applyNumberFormat="1" applyFont="1" applyBorder="1" applyAlignment="1">
      <alignment horizontal="center"/>
    </xf>
    <xf numFmtId="2" fontId="13" fillId="0" borderId="1" xfId="10" applyNumberFormat="1" applyFont="1" applyBorder="1"/>
    <xf numFmtId="2" fontId="13" fillId="0" borderId="1" xfId="10" applyNumberFormat="1" applyFont="1" applyBorder="1" applyAlignment="1">
      <alignment horizontal="center"/>
    </xf>
    <xf numFmtId="0" fontId="13" fillId="0" borderId="1" xfId="10" applyNumberFormat="1" applyFont="1" applyBorder="1" applyAlignment="1">
      <alignment horizontal="center"/>
    </xf>
    <xf numFmtId="0" fontId="13" fillId="0" borderId="1" xfId="10" applyFont="1" applyBorder="1" applyAlignment="1">
      <alignment horizontal="center"/>
    </xf>
    <xf numFmtId="0" fontId="13" fillId="0" borderId="1" xfId="10" applyFont="1" applyBorder="1"/>
    <xf numFmtId="0" fontId="13" fillId="0" borderId="1" xfId="10" applyFont="1" applyBorder="1" applyAlignment="1">
      <alignment horizontal="center" wrapText="1"/>
    </xf>
    <xf numFmtId="2" fontId="13" fillId="0" borderId="1" xfId="10" applyNumberFormat="1" applyFont="1" applyFill="1" applyBorder="1" applyAlignment="1">
      <alignment horizontal="right"/>
    </xf>
    <xf numFmtId="1" fontId="13" fillId="0" borderId="1" xfId="10" applyNumberFormat="1" applyFont="1" applyFill="1" applyBorder="1" applyAlignment="1">
      <alignment horizontal="center"/>
    </xf>
    <xf numFmtId="0" fontId="13" fillId="0" borderId="1" xfId="10" applyNumberFormat="1" applyFont="1" applyFill="1" applyBorder="1" applyAlignment="1">
      <alignment horizontal="center"/>
    </xf>
    <xf numFmtId="0" fontId="13" fillId="0" borderId="1" xfId="10" applyFont="1" applyFill="1" applyBorder="1" applyAlignment="1">
      <alignment horizontal="center"/>
    </xf>
    <xf numFmtId="0" fontId="13" fillId="0" borderId="1" xfId="10" applyFont="1" applyBorder="1" applyAlignment="1"/>
    <xf numFmtId="0" fontId="14" fillId="0" borderId="0" xfId="10" applyFont="1"/>
    <xf numFmtId="0" fontId="15" fillId="0" borderId="0" xfId="10" applyFont="1"/>
    <xf numFmtId="2" fontId="15" fillId="0" borderId="0" xfId="10" applyNumberFormat="1" applyFont="1"/>
    <xf numFmtId="0" fontId="15" fillId="0" borderId="0" xfId="10" applyFont="1" applyAlignment="1">
      <alignment horizontal="center"/>
    </xf>
    <xf numFmtId="2" fontId="14" fillId="0" borderId="0" xfId="10" applyNumberFormat="1" applyFont="1"/>
    <xf numFmtId="1" fontId="14" fillId="0" borderId="0" xfId="10" applyNumberFormat="1" applyFont="1" applyAlignment="1">
      <alignment horizontal="center"/>
    </xf>
    <xf numFmtId="1" fontId="14" fillId="0" borderId="1" xfId="10" applyNumberFormat="1" applyFont="1" applyBorder="1" applyAlignment="1">
      <alignment horizontal="center"/>
    </xf>
    <xf numFmtId="0" fontId="14" fillId="0" borderId="1" xfId="10" applyFont="1" applyBorder="1" applyAlignment="1">
      <alignment horizontal="center"/>
    </xf>
    <xf numFmtId="2" fontId="13" fillId="0" borderId="0" xfId="10" applyNumberFormat="1" applyFont="1" applyBorder="1" applyAlignment="1">
      <alignment horizontal="right"/>
    </xf>
    <xf numFmtId="1" fontId="13" fillId="0" borderId="0" xfId="10" applyNumberFormat="1" applyFont="1" applyBorder="1" applyAlignment="1">
      <alignment horizontal="center"/>
    </xf>
    <xf numFmtId="0" fontId="13" fillId="6" borderId="7" xfId="10" applyFont="1" applyFill="1" applyBorder="1" applyAlignment="1">
      <alignment horizontal="center"/>
    </xf>
    <xf numFmtId="0" fontId="13" fillId="6" borderId="7" xfId="10" applyFont="1" applyFill="1" applyBorder="1" applyAlignment="1">
      <alignment horizontal="center" wrapText="1"/>
    </xf>
    <xf numFmtId="1" fontId="13" fillId="6" borderId="7" xfId="10" applyNumberFormat="1" applyFont="1" applyFill="1" applyBorder="1" applyAlignment="1">
      <alignment horizontal="center"/>
    </xf>
    <xf numFmtId="0" fontId="13" fillId="6" borderId="7" xfId="10" applyNumberFormat="1" applyFont="1" applyFill="1" applyBorder="1" applyAlignment="1">
      <alignment horizontal="center"/>
    </xf>
    <xf numFmtId="2" fontId="13" fillId="6" borderId="7" xfId="10" applyNumberFormat="1" applyFont="1" applyFill="1" applyBorder="1" applyAlignment="1">
      <alignment horizontal="center"/>
    </xf>
    <xf numFmtId="0" fontId="14" fillId="0" borderId="1" xfId="10" applyFont="1" applyBorder="1" applyAlignment="1"/>
    <xf numFmtId="0" fontId="16" fillId="5" borderId="2" xfId="5" applyFont="1" applyBorder="1"/>
    <xf numFmtId="0" fontId="14" fillId="0" borderId="4" xfId="10" applyFont="1" applyBorder="1" applyAlignment="1"/>
    <xf numFmtId="14" fontId="17" fillId="0" borderId="0" xfId="10" applyNumberFormat="1" applyFont="1" applyAlignment="1">
      <alignment horizontal="center"/>
    </xf>
    <xf numFmtId="14" fontId="13" fillId="0" borderId="0" xfId="1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7" borderId="8" xfId="10" applyFont="1" applyFill="1" applyBorder="1" applyAlignment="1">
      <alignment horizontal="center"/>
    </xf>
    <xf numFmtId="0" fontId="15" fillId="0" borderId="9" xfId="10" applyFont="1" applyBorder="1" applyAlignment="1"/>
    <xf numFmtId="0" fontId="15" fillId="0" borderId="10" xfId="1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</cellXfs>
  <cellStyles count="12">
    <cellStyle name="20% - Accent4 2" xfId="2"/>
    <cellStyle name="Bad 2" xfId="3"/>
    <cellStyle name="Currency 2" xfId="4"/>
    <cellStyle name="Good 2" xfId="5"/>
    <cellStyle name="Hyperlink" xfId="1" builtinId="8"/>
    <cellStyle name="Hyperlink 2" xfId="6"/>
    <cellStyle name="Hyperlink 3" xfId="7"/>
    <cellStyle name="Normal" xfId="0" builtinId="0"/>
    <cellStyle name="Normal 2" xfId="8"/>
    <cellStyle name="Normal 2 2" xfId="9"/>
    <cellStyle name="Normal 3" xfId="10"/>
    <cellStyle name="Normal 3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cc.ligo.org/LIGO-T120037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53" sqref="B53"/>
    </sheetView>
  </sheetViews>
  <sheetFormatPr defaultRowHeight="15" x14ac:dyDescent="0.25"/>
  <cols>
    <col min="1" max="1" width="16.7109375" customWidth="1"/>
    <col min="2" max="2" width="25.28515625" customWidth="1"/>
  </cols>
  <sheetData>
    <row r="1" spans="1:2" ht="18" x14ac:dyDescent="0.35">
      <c r="A1" s="10" t="s">
        <v>139</v>
      </c>
      <c r="B1" s="10" t="s">
        <v>140</v>
      </c>
    </row>
    <row r="2" spans="1:2" ht="16.5" x14ac:dyDescent="0.3">
      <c r="A2" s="9" t="s">
        <v>38</v>
      </c>
      <c r="B2" s="9" t="s">
        <v>137</v>
      </c>
    </row>
    <row r="3" spans="1:2" ht="16.5" x14ac:dyDescent="0.3">
      <c r="A3" s="9" t="s">
        <v>22</v>
      </c>
      <c r="B3" s="9" t="s">
        <v>136</v>
      </c>
    </row>
    <row r="4" spans="1:2" ht="16.5" x14ac:dyDescent="0.3">
      <c r="A4" s="9" t="s">
        <v>24</v>
      </c>
      <c r="B4" s="9" t="s">
        <v>135</v>
      </c>
    </row>
    <row r="5" spans="1:2" ht="16.5" x14ac:dyDescent="0.3">
      <c r="A5" s="9" t="s">
        <v>29</v>
      </c>
      <c r="B5" s="9" t="s">
        <v>134</v>
      </c>
    </row>
    <row r="6" spans="1:2" ht="16.5" x14ac:dyDescent="0.3">
      <c r="A6" s="9" t="s">
        <v>21</v>
      </c>
      <c r="B6" s="9" t="s">
        <v>133</v>
      </c>
    </row>
    <row r="7" spans="1:2" ht="16.5" x14ac:dyDescent="0.3">
      <c r="A7" s="9" t="s">
        <v>4</v>
      </c>
      <c r="B7" s="9" t="s">
        <v>132</v>
      </c>
    </row>
    <row r="8" spans="1:2" ht="16.5" x14ac:dyDescent="0.3">
      <c r="A8" s="9" t="s">
        <v>16</v>
      </c>
      <c r="B8" s="9" t="s">
        <v>131</v>
      </c>
    </row>
    <row r="9" spans="1:2" ht="16.5" x14ac:dyDescent="0.3">
      <c r="A9" s="9" t="s">
        <v>12</v>
      </c>
      <c r="B9" s="9" t="s">
        <v>130</v>
      </c>
    </row>
    <row r="10" spans="1:2" ht="16.5" x14ac:dyDescent="0.3">
      <c r="A10" s="9" t="s">
        <v>7</v>
      </c>
      <c r="B10" s="9" t="s">
        <v>129</v>
      </c>
    </row>
    <row r="11" spans="1:2" ht="16.5" x14ac:dyDescent="0.3">
      <c r="A11" s="9" t="s">
        <v>8</v>
      </c>
      <c r="B11" s="9" t="s">
        <v>128</v>
      </c>
    </row>
    <row r="12" spans="1:2" ht="16.5" x14ac:dyDescent="0.3">
      <c r="A12" s="9" t="s">
        <v>28</v>
      </c>
      <c r="B12" s="9" t="s">
        <v>127</v>
      </c>
    </row>
    <row r="13" spans="1:2" ht="16.5" x14ac:dyDescent="0.3">
      <c r="A13" s="9" t="s">
        <v>1</v>
      </c>
      <c r="B13" s="9" t="s">
        <v>126</v>
      </c>
    </row>
    <row r="14" spans="1:2" ht="16.5" x14ac:dyDescent="0.3">
      <c r="A14" s="9" t="s">
        <v>2</v>
      </c>
      <c r="B14" s="9" t="s">
        <v>126</v>
      </c>
    </row>
    <row r="15" spans="1:2" ht="16.5" x14ac:dyDescent="0.3">
      <c r="A15" s="9" t="s">
        <v>3</v>
      </c>
      <c r="B15" s="9" t="s">
        <v>126</v>
      </c>
    </row>
    <row r="16" spans="1:2" ht="16.5" x14ac:dyDescent="0.3">
      <c r="A16" s="9" t="s">
        <v>6</v>
      </c>
      <c r="B16" s="9" t="s">
        <v>126</v>
      </c>
    </row>
    <row r="17" spans="1:2" ht="16.5" x14ac:dyDescent="0.3">
      <c r="A17" s="9" t="s">
        <v>10</v>
      </c>
      <c r="B17" s="9" t="s">
        <v>126</v>
      </c>
    </row>
    <row r="18" spans="1:2" ht="16.5" x14ac:dyDescent="0.3">
      <c r="A18" s="9" t="s">
        <v>11</v>
      </c>
      <c r="B18" s="9" t="s">
        <v>126</v>
      </c>
    </row>
    <row r="19" spans="1:2" ht="16.5" x14ac:dyDescent="0.3">
      <c r="A19" s="9" t="s">
        <v>13</v>
      </c>
      <c r="B19" s="9" t="s">
        <v>126</v>
      </c>
    </row>
    <row r="20" spans="1:2" ht="16.5" x14ac:dyDescent="0.3">
      <c r="A20" s="9" t="s">
        <v>14</v>
      </c>
      <c r="B20" s="9" t="s">
        <v>126</v>
      </c>
    </row>
    <row r="21" spans="1:2" ht="16.5" x14ac:dyDescent="0.3">
      <c r="A21" s="9" t="s">
        <v>15</v>
      </c>
      <c r="B21" s="9" t="s">
        <v>126</v>
      </c>
    </row>
    <row r="22" spans="1:2" ht="16.5" x14ac:dyDescent="0.3">
      <c r="A22" s="9" t="s">
        <v>17</v>
      </c>
      <c r="B22" s="9" t="s">
        <v>126</v>
      </c>
    </row>
    <row r="23" spans="1:2" ht="16.5" x14ac:dyDescent="0.3">
      <c r="A23" s="9" t="s">
        <v>18</v>
      </c>
      <c r="B23" s="9" t="s">
        <v>126</v>
      </c>
    </row>
    <row r="24" spans="1:2" ht="16.5" x14ac:dyDescent="0.3">
      <c r="A24" s="9" t="s">
        <v>19</v>
      </c>
      <c r="B24" s="9" t="s">
        <v>126</v>
      </c>
    </row>
    <row r="25" spans="1:2" ht="16.5" x14ac:dyDescent="0.3">
      <c r="A25" s="9" t="s">
        <v>20</v>
      </c>
      <c r="B25" s="9" t="s">
        <v>126</v>
      </c>
    </row>
    <row r="26" spans="1:2" ht="16.5" x14ac:dyDescent="0.3">
      <c r="A26" s="9" t="s">
        <v>23</v>
      </c>
      <c r="B26" s="9" t="s">
        <v>126</v>
      </c>
    </row>
    <row r="27" spans="1:2" ht="16.5" x14ac:dyDescent="0.3">
      <c r="A27" s="9" t="s">
        <v>25</v>
      </c>
      <c r="B27" s="9" t="s">
        <v>126</v>
      </c>
    </row>
    <row r="28" spans="1:2" ht="16.5" x14ac:dyDescent="0.3">
      <c r="A28" s="9" t="s">
        <v>26</v>
      </c>
      <c r="B28" s="9" t="s">
        <v>126</v>
      </c>
    </row>
    <row r="29" spans="1:2" ht="16.5" x14ac:dyDescent="0.3">
      <c r="A29" s="9" t="s">
        <v>27</v>
      </c>
      <c r="B29" s="9" t="s">
        <v>126</v>
      </c>
    </row>
    <row r="30" spans="1:2" ht="16.5" x14ac:dyDescent="0.3">
      <c r="A30" s="9" t="s">
        <v>30</v>
      </c>
      <c r="B30" s="9" t="s">
        <v>126</v>
      </c>
    </row>
    <row r="31" spans="1:2" ht="16.5" x14ac:dyDescent="0.3">
      <c r="A31" s="9" t="s">
        <v>31</v>
      </c>
      <c r="B31" s="9" t="s">
        <v>126</v>
      </c>
    </row>
    <row r="32" spans="1:2" ht="16.5" x14ac:dyDescent="0.3">
      <c r="A32" s="9" t="s">
        <v>32</v>
      </c>
      <c r="B32" s="9" t="s">
        <v>126</v>
      </c>
    </row>
    <row r="33" spans="1:2" ht="16.5" x14ac:dyDescent="0.3">
      <c r="A33" s="9" t="s">
        <v>33</v>
      </c>
      <c r="B33" s="9" t="s">
        <v>126</v>
      </c>
    </row>
    <row r="34" spans="1:2" ht="16.5" x14ac:dyDescent="0.3">
      <c r="A34" s="9" t="s">
        <v>34</v>
      </c>
      <c r="B34" s="9" t="s">
        <v>126</v>
      </c>
    </row>
    <row r="35" spans="1:2" ht="16.5" x14ac:dyDescent="0.3">
      <c r="A35" s="9" t="s">
        <v>35</v>
      </c>
      <c r="B35" s="9" t="s">
        <v>126</v>
      </c>
    </row>
    <row r="36" spans="1:2" ht="16.5" x14ac:dyDescent="0.3">
      <c r="A36" s="9" t="s">
        <v>37</v>
      </c>
      <c r="B36" s="9" t="s">
        <v>126</v>
      </c>
    </row>
    <row r="37" spans="1:2" ht="16.5" x14ac:dyDescent="0.3">
      <c r="A37" s="9" t="s">
        <v>39</v>
      </c>
      <c r="B37" s="9" t="s">
        <v>126</v>
      </c>
    </row>
    <row r="38" spans="1:2" ht="16.5" x14ac:dyDescent="0.3">
      <c r="A38" s="9" t="s">
        <v>40</v>
      </c>
      <c r="B38" s="9" t="s">
        <v>126</v>
      </c>
    </row>
    <row r="39" spans="1:2" ht="16.5" x14ac:dyDescent="0.3">
      <c r="A39" s="9" t="s">
        <v>5</v>
      </c>
      <c r="B39" s="9" t="s">
        <v>228</v>
      </c>
    </row>
    <row r="40" spans="1:2" ht="16.5" x14ac:dyDescent="0.3">
      <c r="A40" s="9" t="s">
        <v>9</v>
      </c>
      <c r="B40" s="9" t="s">
        <v>227</v>
      </c>
    </row>
    <row r="41" spans="1:2" ht="16.5" x14ac:dyDescent="0.3">
      <c r="A41" s="9" t="s">
        <v>36</v>
      </c>
      <c r="B41" s="9" t="s">
        <v>226</v>
      </c>
    </row>
    <row r="42" spans="1:2" ht="16.5" x14ac:dyDescent="0.3">
      <c r="A42" s="9" t="s">
        <v>232</v>
      </c>
      <c r="B42" s="9" t="s">
        <v>247</v>
      </c>
    </row>
    <row r="43" spans="1:2" ht="16.5" x14ac:dyDescent="0.3">
      <c r="A43" s="9" t="s">
        <v>233</v>
      </c>
      <c r="B43" s="9" t="s">
        <v>247</v>
      </c>
    </row>
    <row r="44" spans="1:2" ht="16.5" x14ac:dyDescent="0.3">
      <c r="A44" s="9" t="s">
        <v>234</v>
      </c>
      <c r="B44" s="9" t="s">
        <v>247</v>
      </c>
    </row>
    <row r="45" spans="1:2" ht="16.5" x14ac:dyDescent="0.3">
      <c r="A45" s="9" t="s">
        <v>235</v>
      </c>
      <c r="B45" s="9" t="s">
        <v>247</v>
      </c>
    </row>
    <row r="46" spans="1:2" ht="16.5" x14ac:dyDescent="0.3">
      <c r="A46" s="9" t="s">
        <v>236</v>
      </c>
      <c r="B46" s="9" t="s">
        <v>248</v>
      </c>
    </row>
    <row r="47" spans="1:2" ht="16.5" x14ac:dyDescent="0.3">
      <c r="A47" s="9" t="s">
        <v>237</v>
      </c>
      <c r="B47" s="9" t="s">
        <v>248</v>
      </c>
    </row>
    <row r="48" spans="1:2" ht="16.5" x14ac:dyDescent="0.3">
      <c r="A48" s="9" t="s">
        <v>238</v>
      </c>
      <c r="B48" s="9" t="s">
        <v>248</v>
      </c>
    </row>
    <row r="49" spans="1:2" ht="16.5" x14ac:dyDescent="0.3">
      <c r="A49" s="9" t="s">
        <v>239</v>
      </c>
      <c r="B49" s="9" t="s">
        <v>248</v>
      </c>
    </row>
    <row r="50" spans="1:2" ht="16.5" x14ac:dyDescent="0.3">
      <c r="A50" s="9" t="s">
        <v>240</v>
      </c>
      <c r="B50" s="9" t="s">
        <v>248</v>
      </c>
    </row>
    <row r="51" spans="1:2" ht="16.5" x14ac:dyDescent="0.3">
      <c r="A51" s="9" t="s">
        <v>241</v>
      </c>
      <c r="B51" s="9" t="s">
        <v>248</v>
      </c>
    </row>
    <row r="52" spans="1:2" ht="16.5" x14ac:dyDescent="0.3">
      <c r="A52" s="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T9" sqref="T9"/>
    </sheetView>
  </sheetViews>
  <sheetFormatPr defaultRowHeight="15" x14ac:dyDescent="0.25"/>
  <cols>
    <col min="1" max="1" width="11.42578125" style="2" customWidth="1"/>
    <col min="2" max="8" width="8.140625" style="2" customWidth="1"/>
    <col min="9" max="10" width="8.42578125" style="5" customWidth="1"/>
    <col min="11" max="16" width="7.5703125" style="2" customWidth="1"/>
  </cols>
  <sheetData>
    <row r="1" spans="1:19" ht="15.75" customHeight="1" x14ac:dyDescent="0.25">
      <c r="A1" s="55" t="s">
        <v>138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9" s="2" customFormat="1" ht="24.75" customHeight="1" x14ac:dyDescent="0.25">
      <c r="A2" s="56" t="s">
        <v>125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 ht="24.75" customHeight="1" x14ac:dyDescent="0.25">
      <c r="A3" s="57" t="s">
        <v>0</v>
      </c>
      <c r="B3" s="59" t="s">
        <v>124</v>
      </c>
      <c r="C3" s="67"/>
      <c r="D3" s="67" t="s">
        <v>122</v>
      </c>
      <c r="E3" s="67"/>
      <c r="F3" s="68"/>
      <c r="G3" s="57" t="s">
        <v>123</v>
      </c>
      <c r="H3" s="57"/>
      <c r="I3" s="53" t="s">
        <v>120</v>
      </c>
      <c r="J3" s="53" t="s">
        <v>121</v>
      </c>
      <c r="K3" s="64" t="s">
        <v>249</v>
      </c>
      <c r="L3" s="65"/>
      <c r="M3" s="66"/>
      <c r="N3" s="64" t="s">
        <v>250</v>
      </c>
      <c r="O3" s="65"/>
      <c r="P3" s="66"/>
    </row>
    <row r="4" spans="1:19" x14ac:dyDescent="0.25">
      <c r="A4" s="58"/>
      <c r="B4" s="60"/>
      <c r="C4" s="3" t="s">
        <v>251</v>
      </c>
      <c r="D4" s="3" t="s">
        <v>114</v>
      </c>
      <c r="E4" s="3" t="s">
        <v>112</v>
      </c>
      <c r="F4" s="3" t="s">
        <v>113</v>
      </c>
      <c r="G4" s="4" t="s">
        <v>115</v>
      </c>
      <c r="H4" s="4" t="s">
        <v>116</v>
      </c>
      <c r="I4" s="54"/>
      <c r="J4" s="54"/>
      <c r="K4" s="4" t="s">
        <v>117</v>
      </c>
      <c r="L4" s="4" t="s">
        <v>118</v>
      </c>
      <c r="M4" s="4" t="s">
        <v>119</v>
      </c>
      <c r="N4" s="4" t="s">
        <v>117</v>
      </c>
      <c r="O4" s="4" t="s">
        <v>118</v>
      </c>
      <c r="P4" s="4" t="s">
        <v>119</v>
      </c>
    </row>
    <row r="5" spans="1:19" x14ac:dyDescent="0.25">
      <c r="A5" s="6" t="s">
        <v>1</v>
      </c>
      <c r="B5" s="6" t="s">
        <v>41</v>
      </c>
      <c r="C5" s="6" t="s">
        <v>42</v>
      </c>
      <c r="D5" s="6" t="s">
        <v>42</v>
      </c>
      <c r="E5" s="6" t="s">
        <v>42</v>
      </c>
      <c r="F5" s="6" t="s">
        <v>42</v>
      </c>
      <c r="G5" s="6" t="s">
        <v>42</v>
      </c>
      <c r="H5" s="6" t="s">
        <v>42</v>
      </c>
      <c r="I5" s="7" t="s">
        <v>43</v>
      </c>
      <c r="J5" s="7" t="s">
        <v>76</v>
      </c>
      <c r="K5" s="6">
        <v>18</v>
      </c>
      <c r="L5" s="6">
        <v>9.33</v>
      </c>
      <c r="M5" s="6">
        <v>0.04</v>
      </c>
      <c r="N5" s="6">
        <v>18</v>
      </c>
      <c r="O5" s="6">
        <v>9.39</v>
      </c>
      <c r="P5" s="6">
        <v>3.9E-2</v>
      </c>
    </row>
    <row r="6" spans="1:19" x14ac:dyDescent="0.25">
      <c r="A6" s="6" t="s">
        <v>2</v>
      </c>
      <c r="B6" s="6" t="s">
        <v>41</v>
      </c>
      <c r="C6" s="6" t="s">
        <v>42</v>
      </c>
      <c r="D6" s="6" t="s">
        <v>42</v>
      </c>
      <c r="E6" s="6" t="s">
        <v>42</v>
      </c>
      <c r="F6" s="6" t="s">
        <v>42</v>
      </c>
      <c r="G6" s="6" t="s">
        <v>42</v>
      </c>
      <c r="H6" s="6" t="s">
        <v>42</v>
      </c>
      <c r="I6" s="7" t="s">
        <v>44</v>
      </c>
      <c r="J6" s="7" t="s">
        <v>77</v>
      </c>
      <c r="K6" s="6">
        <v>18</v>
      </c>
      <c r="L6" s="6">
        <v>9.32</v>
      </c>
      <c r="M6" s="6">
        <v>0.04</v>
      </c>
      <c r="N6" s="6">
        <v>18</v>
      </c>
      <c r="O6" s="6">
        <v>9.41</v>
      </c>
      <c r="P6" s="6">
        <v>4.2000000000000003E-2</v>
      </c>
    </row>
    <row r="7" spans="1:19" x14ac:dyDescent="0.25">
      <c r="A7" s="6" t="s">
        <v>3</v>
      </c>
      <c r="B7" s="6" t="s">
        <v>41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6" t="s">
        <v>42</v>
      </c>
      <c r="I7" s="7" t="s">
        <v>45</v>
      </c>
      <c r="J7" s="7" t="s">
        <v>75</v>
      </c>
      <c r="K7" s="6">
        <v>18</v>
      </c>
      <c r="L7" s="6">
        <v>9.36</v>
      </c>
      <c r="M7" s="6">
        <v>4.1000000000000002E-2</v>
      </c>
      <c r="N7" s="6">
        <v>18</v>
      </c>
      <c r="O7" s="6">
        <v>9.4</v>
      </c>
      <c r="P7" s="6">
        <v>4.1000000000000002E-2</v>
      </c>
    </row>
    <row r="8" spans="1:19" x14ac:dyDescent="0.25">
      <c r="A8" s="6" t="s">
        <v>4</v>
      </c>
      <c r="B8" s="6" t="s">
        <v>41</v>
      </c>
      <c r="C8" s="6" t="s">
        <v>42</v>
      </c>
      <c r="D8" s="6" t="s">
        <v>42</v>
      </c>
      <c r="E8" s="6" t="s">
        <v>42</v>
      </c>
      <c r="F8" s="6" t="s">
        <v>42</v>
      </c>
      <c r="G8" s="6" t="s">
        <v>42</v>
      </c>
      <c r="H8" s="6" t="s">
        <v>42</v>
      </c>
      <c r="I8" s="7" t="s">
        <v>46</v>
      </c>
      <c r="J8" s="7" t="s">
        <v>79</v>
      </c>
      <c r="K8" s="6">
        <v>18</v>
      </c>
      <c r="L8" s="6">
        <v>9.35</v>
      </c>
      <c r="M8" s="6">
        <v>0.04</v>
      </c>
      <c r="N8" s="6">
        <v>18</v>
      </c>
      <c r="O8" s="6">
        <v>9.39</v>
      </c>
      <c r="P8" s="6">
        <v>0.04</v>
      </c>
    </row>
    <row r="9" spans="1:19" x14ac:dyDescent="0.25">
      <c r="A9" s="6" t="s">
        <v>5</v>
      </c>
      <c r="B9" s="6" t="s">
        <v>41</v>
      </c>
      <c r="C9" s="6" t="s">
        <v>42</v>
      </c>
      <c r="D9" s="6" t="s">
        <v>42</v>
      </c>
      <c r="E9" s="6" t="s">
        <v>42</v>
      </c>
      <c r="F9" s="6" t="s">
        <v>42</v>
      </c>
      <c r="G9" s="6" t="s">
        <v>42</v>
      </c>
      <c r="H9" s="6" t="s">
        <v>42</v>
      </c>
      <c r="I9" s="7" t="s">
        <v>47</v>
      </c>
      <c r="J9" s="7" t="s">
        <v>63</v>
      </c>
      <c r="K9" s="6">
        <v>18</v>
      </c>
      <c r="L9" s="6">
        <v>9.31</v>
      </c>
      <c r="M9" s="6">
        <v>4.1000000000000002E-2</v>
      </c>
      <c r="N9" s="6">
        <v>18</v>
      </c>
      <c r="O9" s="6">
        <v>9.43</v>
      </c>
      <c r="P9" s="6">
        <v>4.1000000000000002E-2</v>
      </c>
      <c r="R9" s="1"/>
    </row>
    <row r="10" spans="1:19" x14ac:dyDescent="0.25">
      <c r="A10" s="6" t="s">
        <v>6</v>
      </c>
      <c r="B10" s="6" t="s">
        <v>41</v>
      </c>
      <c r="C10" s="6" t="s">
        <v>42</v>
      </c>
      <c r="D10" s="6" t="s">
        <v>42</v>
      </c>
      <c r="E10" s="6" t="s">
        <v>42</v>
      </c>
      <c r="F10" s="6" t="s">
        <v>42</v>
      </c>
      <c r="G10" s="6" t="s">
        <v>42</v>
      </c>
      <c r="H10" s="6" t="s">
        <v>42</v>
      </c>
      <c r="I10" s="7" t="s">
        <v>49</v>
      </c>
      <c r="J10" s="7" t="s">
        <v>80</v>
      </c>
      <c r="K10" s="6">
        <v>18</v>
      </c>
      <c r="L10" s="6">
        <v>9.3000000000000007</v>
      </c>
      <c r="M10" s="6">
        <v>4.1000000000000002E-2</v>
      </c>
      <c r="N10" s="6">
        <v>18</v>
      </c>
      <c r="O10" s="6">
        <v>9.42</v>
      </c>
      <c r="P10" s="6">
        <v>4.2000000000000003E-2</v>
      </c>
    </row>
    <row r="11" spans="1:19" x14ac:dyDescent="0.25">
      <c r="A11" s="6" t="s">
        <v>7</v>
      </c>
      <c r="B11" s="6" t="s">
        <v>41</v>
      </c>
      <c r="C11" s="6" t="s">
        <v>42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I11" s="7" t="s">
        <v>48</v>
      </c>
      <c r="J11" s="7" t="s">
        <v>81</v>
      </c>
      <c r="K11" s="6">
        <v>18</v>
      </c>
      <c r="L11" s="6">
        <v>9.23</v>
      </c>
      <c r="M11" s="6">
        <v>4.2000000000000003E-2</v>
      </c>
      <c r="N11" s="6">
        <v>18</v>
      </c>
      <c r="O11" s="6">
        <v>9.48</v>
      </c>
      <c r="P11" s="6">
        <v>4.2000000000000003E-2</v>
      </c>
      <c r="S11" s="8"/>
    </row>
    <row r="12" spans="1:19" x14ac:dyDescent="0.25">
      <c r="A12" s="6" t="s">
        <v>8</v>
      </c>
      <c r="B12" s="6" t="s">
        <v>41</v>
      </c>
      <c r="C12" s="6" t="s">
        <v>42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7" t="s">
        <v>50</v>
      </c>
      <c r="J12" s="7" t="s">
        <v>82</v>
      </c>
      <c r="K12" s="6">
        <v>18</v>
      </c>
      <c r="L12" s="6">
        <v>9.2200000000000006</v>
      </c>
      <c r="M12" s="6">
        <v>4.1000000000000002E-2</v>
      </c>
      <c r="N12" s="6">
        <v>18</v>
      </c>
      <c r="O12" s="6">
        <v>9.49</v>
      </c>
      <c r="P12" s="6">
        <v>4.2000000000000003E-2</v>
      </c>
    </row>
    <row r="13" spans="1:19" x14ac:dyDescent="0.25">
      <c r="A13" s="6" t="s">
        <v>9</v>
      </c>
      <c r="B13" s="6" t="s">
        <v>41</v>
      </c>
      <c r="C13" s="6" t="s">
        <v>42</v>
      </c>
      <c r="D13" s="6" t="s">
        <v>42</v>
      </c>
      <c r="E13" s="6" t="s">
        <v>42</v>
      </c>
      <c r="F13" s="6" t="s">
        <v>42</v>
      </c>
      <c r="G13" s="6" t="s">
        <v>42</v>
      </c>
      <c r="H13" s="6" t="s">
        <v>42</v>
      </c>
      <c r="I13" s="7" t="s">
        <v>51</v>
      </c>
      <c r="J13" s="7" t="s">
        <v>83</v>
      </c>
      <c r="K13" s="6">
        <v>18</v>
      </c>
      <c r="L13" s="6">
        <v>9.19</v>
      </c>
      <c r="M13" s="6">
        <v>4.8000000000000001E-2</v>
      </c>
      <c r="N13" s="6">
        <v>18</v>
      </c>
      <c r="O13" s="6">
        <v>9.48</v>
      </c>
      <c r="P13" s="6">
        <v>4.1000000000000002E-2</v>
      </c>
    </row>
    <row r="14" spans="1:19" x14ac:dyDescent="0.25">
      <c r="A14" s="6" t="s">
        <v>10</v>
      </c>
      <c r="B14" s="6" t="s">
        <v>41</v>
      </c>
      <c r="C14" s="6" t="s">
        <v>42</v>
      </c>
      <c r="D14" s="6" t="s">
        <v>42</v>
      </c>
      <c r="E14" s="6" t="s">
        <v>42</v>
      </c>
      <c r="F14" s="6" t="s">
        <v>42</v>
      </c>
      <c r="G14" s="6" t="s">
        <v>42</v>
      </c>
      <c r="H14" s="6" t="s">
        <v>42</v>
      </c>
      <c r="I14" s="7" t="s">
        <v>52</v>
      </c>
      <c r="J14" s="7" t="s">
        <v>84</v>
      </c>
      <c r="K14" s="6">
        <v>18</v>
      </c>
      <c r="L14" s="6">
        <v>9.27</v>
      </c>
      <c r="M14" s="6">
        <v>4.2000000000000003E-2</v>
      </c>
      <c r="N14" s="6">
        <v>18</v>
      </c>
      <c r="O14" s="6">
        <v>9.4600000000000009</v>
      </c>
      <c r="P14" s="6">
        <v>0.04</v>
      </c>
    </row>
    <row r="15" spans="1:19" x14ac:dyDescent="0.25">
      <c r="A15" s="6" t="s">
        <v>11</v>
      </c>
      <c r="B15" s="6" t="s">
        <v>41</v>
      </c>
      <c r="C15" s="6" t="s">
        <v>42</v>
      </c>
      <c r="D15" s="6" t="s">
        <v>42</v>
      </c>
      <c r="E15" s="6" t="s">
        <v>42</v>
      </c>
      <c r="F15" s="6" t="s">
        <v>42</v>
      </c>
      <c r="G15" s="6" t="s">
        <v>42</v>
      </c>
      <c r="H15" s="6" t="s">
        <v>42</v>
      </c>
      <c r="I15" s="7" t="s">
        <v>53</v>
      </c>
      <c r="J15" s="7" t="s">
        <v>85</v>
      </c>
      <c r="K15" s="6">
        <v>18</v>
      </c>
      <c r="L15" s="6">
        <v>9.26</v>
      </c>
      <c r="M15" s="6">
        <v>4.1000000000000002E-2</v>
      </c>
      <c r="N15" s="6">
        <v>18</v>
      </c>
      <c r="O15" s="6">
        <v>9.4499999999999993</v>
      </c>
      <c r="P15" s="6">
        <v>4.2000000000000003E-2</v>
      </c>
    </row>
    <row r="16" spans="1:19" x14ac:dyDescent="0.25">
      <c r="A16" s="6" t="s">
        <v>12</v>
      </c>
      <c r="B16" s="6" t="s">
        <v>41</v>
      </c>
      <c r="C16" s="6" t="s">
        <v>42</v>
      </c>
      <c r="D16" s="6" t="s">
        <v>42</v>
      </c>
      <c r="E16" s="6" t="s">
        <v>42</v>
      </c>
      <c r="F16" s="6" t="s">
        <v>42</v>
      </c>
      <c r="G16" s="6" t="s">
        <v>42</v>
      </c>
      <c r="H16" s="6" t="s">
        <v>42</v>
      </c>
      <c r="I16" s="7" t="s">
        <v>54</v>
      </c>
      <c r="J16" s="7" t="s">
        <v>86</v>
      </c>
      <c r="K16" s="6">
        <v>18</v>
      </c>
      <c r="L16" s="6">
        <v>9.27</v>
      </c>
      <c r="M16" s="6">
        <v>4.1000000000000002E-2</v>
      </c>
      <c r="N16" s="6">
        <v>18</v>
      </c>
      <c r="O16" s="6">
        <v>9.4600000000000009</v>
      </c>
      <c r="P16" s="6">
        <v>0.04</v>
      </c>
    </row>
    <row r="17" spans="1:16" x14ac:dyDescent="0.25">
      <c r="A17" s="6" t="s">
        <v>13</v>
      </c>
      <c r="B17" s="6" t="s">
        <v>41</v>
      </c>
      <c r="C17" s="6" t="s">
        <v>42</v>
      </c>
      <c r="D17" s="6" t="s">
        <v>42</v>
      </c>
      <c r="E17" s="6" t="s">
        <v>42</v>
      </c>
      <c r="F17" s="6" t="s">
        <v>42</v>
      </c>
      <c r="G17" s="6" t="s">
        <v>42</v>
      </c>
      <c r="H17" s="6" t="s">
        <v>42</v>
      </c>
      <c r="I17" s="7" t="s">
        <v>55</v>
      </c>
      <c r="J17" s="7" t="s">
        <v>88</v>
      </c>
      <c r="K17" s="6">
        <v>18</v>
      </c>
      <c r="L17" s="6">
        <v>9.33</v>
      </c>
      <c r="M17" s="6">
        <v>4.1000000000000002E-2</v>
      </c>
      <c r="N17" s="6">
        <v>18</v>
      </c>
      <c r="O17" s="6">
        <v>9.4499999999999993</v>
      </c>
      <c r="P17" s="6">
        <v>0.04</v>
      </c>
    </row>
    <row r="18" spans="1:16" x14ac:dyDescent="0.25">
      <c r="A18" s="6" t="s">
        <v>14</v>
      </c>
      <c r="B18" s="6" t="s">
        <v>41</v>
      </c>
      <c r="C18" s="6" t="s">
        <v>42</v>
      </c>
      <c r="D18" s="6" t="s">
        <v>42</v>
      </c>
      <c r="E18" s="6" t="s">
        <v>42</v>
      </c>
      <c r="F18" s="6" t="s">
        <v>42</v>
      </c>
      <c r="G18" s="6" t="s">
        <v>42</v>
      </c>
      <c r="H18" s="6" t="s">
        <v>42</v>
      </c>
      <c r="I18" s="7" t="s">
        <v>56</v>
      </c>
      <c r="J18" s="7" t="s">
        <v>89</v>
      </c>
      <c r="K18" s="6">
        <v>18</v>
      </c>
      <c r="L18" s="6">
        <v>9.24</v>
      </c>
      <c r="M18" s="6">
        <v>4.1000000000000002E-2</v>
      </c>
      <c r="N18" s="6">
        <v>18</v>
      </c>
      <c r="O18" s="6">
        <v>9.39</v>
      </c>
      <c r="P18" s="6">
        <v>4.2000000000000003E-2</v>
      </c>
    </row>
    <row r="19" spans="1:16" x14ac:dyDescent="0.25">
      <c r="A19" s="6" t="s">
        <v>15</v>
      </c>
      <c r="B19" s="6" t="s">
        <v>41</v>
      </c>
      <c r="C19" s="6" t="s">
        <v>42</v>
      </c>
      <c r="D19" s="6" t="s">
        <v>42</v>
      </c>
      <c r="E19" s="6" t="s">
        <v>42</v>
      </c>
      <c r="F19" s="6" t="s">
        <v>42</v>
      </c>
      <c r="G19" s="6" t="s">
        <v>42</v>
      </c>
      <c r="H19" s="6" t="s">
        <v>42</v>
      </c>
      <c r="I19" s="7" t="s">
        <v>57</v>
      </c>
      <c r="J19" s="7" t="s">
        <v>86</v>
      </c>
      <c r="K19" s="6">
        <v>18</v>
      </c>
      <c r="L19" s="6">
        <v>9.24</v>
      </c>
      <c r="M19" s="6">
        <v>4.2000000000000003E-2</v>
      </c>
      <c r="N19" s="6">
        <v>18</v>
      </c>
      <c r="O19" s="6">
        <v>9.42</v>
      </c>
      <c r="P19" s="6">
        <v>4.3999999999999997E-2</v>
      </c>
    </row>
    <row r="20" spans="1:16" x14ac:dyDescent="0.25">
      <c r="A20" s="6" t="s">
        <v>16</v>
      </c>
      <c r="B20" s="6" t="s">
        <v>41</v>
      </c>
      <c r="C20" s="6" t="s">
        <v>42</v>
      </c>
      <c r="D20" s="6" t="s">
        <v>42</v>
      </c>
      <c r="E20" s="6" t="s">
        <v>42</v>
      </c>
      <c r="F20" s="6" t="s">
        <v>42</v>
      </c>
      <c r="G20" s="6" t="s">
        <v>42</v>
      </c>
      <c r="H20" s="6" t="s">
        <v>42</v>
      </c>
      <c r="I20" s="7" t="s">
        <v>58</v>
      </c>
      <c r="J20" s="7" t="s">
        <v>87</v>
      </c>
      <c r="K20" s="6">
        <v>18</v>
      </c>
      <c r="L20" s="6">
        <v>9.24</v>
      </c>
      <c r="M20" s="6">
        <v>0.04</v>
      </c>
      <c r="N20" s="6">
        <v>18</v>
      </c>
      <c r="O20" s="6">
        <v>9.4499999999999993</v>
      </c>
      <c r="P20" s="6">
        <v>4.2000000000000003E-2</v>
      </c>
    </row>
    <row r="21" spans="1:16" x14ac:dyDescent="0.25">
      <c r="A21" s="6" t="s">
        <v>17</v>
      </c>
      <c r="B21" s="6" t="s">
        <v>41</v>
      </c>
      <c r="C21" s="6" t="s">
        <v>42</v>
      </c>
      <c r="D21" s="6" t="s">
        <v>42</v>
      </c>
      <c r="E21" s="6" t="s">
        <v>42</v>
      </c>
      <c r="F21" s="6" t="s">
        <v>42</v>
      </c>
      <c r="G21" s="6" t="s">
        <v>42</v>
      </c>
      <c r="H21" s="6" t="s">
        <v>42</v>
      </c>
      <c r="I21" s="7" t="s">
        <v>59</v>
      </c>
      <c r="J21" s="7" t="s">
        <v>90</v>
      </c>
      <c r="K21" s="6">
        <v>18</v>
      </c>
      <c r="L21" s="6">
        <v>9.33</v>
      </c>
      <c r="M21" s="6">
        <v>4.1000000000000002E-2</v>
      </c>
      <c r="N21" s="6">
        <v>18</v>
      </c>
      <c r="O21" s="6">
        <v>9.43</v>
      </c>
      <c r="P21" s="6">
        <v>4.1000000000000002E-2</v>
      </c>
    </row>
    <row r="22" spans="1:16" x14ac:dyDescent="0.25">
      <c r="A22" s="6" t="s">
        <v>18</v>
      </c>
      <c r="B22" s="6" t="s">
        <v>41</v>
      </c>
      <c r="C22" s="6" t="s">
        <v>42</v>
      </c>
      <c r="D22" s="6" t="s">
        <v>42</v>
      </c>
      <c r="E22" s="6" t="s">
        <v>42</v>
      </c>
      <c r="F22" s="6" t="s">
        <v>42</v>
      </c>
      <c r="G22" s="6" t="s">
        <v>42</v>
      </c>
      <c r="H22" s="6" t="s">
        <v>42</v>
      </c>
      <c r="I22" s="7" t="s">
        <v>60</v>
      </c>
      <c r="J22" s="7" t="s">
        <v>91</v>
      </c>
      <c r="K22" s="6">
        <v>18</v>
      </c>
      <c r="L22" s="6">
        <v>9.34</v>
      </c>
      <c r="M22" s="6">
        <v>4.2000000000000003E-2</v>
      </c>
      <c r="N22" s="6">
        <v>18</v>
      </c>
      <c r="O22" s="6">
        <v>9.41</v>
      </c>
      <c r="P22" s="6">
        <v>4.1000000000000002E-2</v>
      </c>
    </row>
    <row r="23" spans="1:16" x14ac:dyDescent="0.25">
      <c r="A23" s="6" t="s">
        <v>19</v>
      </c>
      <c r="B23" s="6" t="s">
        <v>41</v>
      </c>
      <c r="C23" s="6" t="s">
        <v>42</v>
      </c>
      <c r="D23" s="6" t="s">
        <v>42</v>
      </c>
      <c r="E23" s="6" t="s">
        <v>42</v>
      </c>
      <c r="F23" s="6" t="s">
        <v>42</v>
      </c>
      <c r="G23" s="6" t="s">
        <v>42</v>
      </c>
      <c r="H23" s="6" t="s">
        <v>42</v>
      </c>
      <c r="I23" s="7" t="s">
        <v>61</v>
      </c>
      <c r="J23" s="7" t="s">
        <v>92</v>
      </c>
      <c r="K23" s="6">
        <v>18</v>
      </c>
      <c r="L23" s="6">
        <v>9.3000000000000007</v>
      </c>
      <c r="M23" s="6">
        <v>0.04</v>
      </c>
      <c r="N23" s="6">
        <v>18</v>
      </c>
      <c r="O23" s="6">
        <v>9.4</v>
      </c>
      <c r="P23" s="6">
        <v>4.1000000000000002E-2</v>
      </c>
    </row>
    <row r="24" spans="1:16" x14ac:dyDescent="0.25">
      <c r="A24" s="6" t="s">
        <v>20</v>
      </c>
      <c r="B24" s="6" t="s">
        <v>41</v>
      </c>
      <c r="C24" s="6" t="s">
        <v>42</v>
      </c>
      <c r="D24" s="6" t="s">
        <v>42</v>
      </c>
      <c r="E24" s="6" t="s">
        <v>42</v>
      </c>
      <c r="F24" s="6" t="s">
        <v>42</v>
      </c>
      <c r="G24" s="6" t="s">
        <v>42</v>
      </c>
      <c r="H24" s="6" t="s">
        <v>42</v>
      </c>
      <c r="I24" s="7" t="s">
        <v>62</v>
      </c>
      <c r="J24" s="7" t="s">
        <v>93</v>
      </c>
      <c r="K24" s="6">
        <v>18</v>
      </c>
      <c r="L24" s="6">
        <v>9.24</v>
      </c>
      <c r="M24" s="6">
        <v>4.2000000000000003E-2</v>
      </c>
      <c r="N24" s="6">
        <v>18</v>
      </c>
      <c r="O24" s="6">
        <v>9.4499999999999993</v>
      </c>
      <c r="P24" s="6">
        <v>0.05</v>
      </c>
    </row>
    <row r="25" spans="1:16" x14ac:dyDescent="0.25">
      <c r="A25" s="6" t="s">
        <v>21</v>
      </c>
      <c r="B25" s="6" t="s">
        <v>41</v>
      </c>
      <c r="C25" s="6" t="s">
        <v>42</v>
      </c>
      <c r="D25" s="6" t="s">
        <v>42</v>
      </c>
      <c r="E25" s="6" t="s">
        <v>42</v>
      </c>
      <c r="F25" s="6" t="s">
        <v>42</v>
      </c>
      <c r="G25" s="6" t="s">
        <v>42</v>
      </c>
      <c r="H25" s="6" t="s">
        <v>42</v>
      </c>
      <c r="I25" s="7" t="s">
        <v>63</v>
      </c>
      <c r="J25" s="7" t="s">
        <v>94</v>
      </c>
      <c r="K25" s="6">
        <v>18</v>
      </c>
      <c r="L25" s="6">
        <v>9.2100000000000009</v>
      </c>
      <c r="M25" s="6">
        <v>4.2000000000000003E-2</v>
      </c>
      <c r="N25" s="6">
        <v>18</v>
      </c>
      <c r="O25" s="6">
        <v>9.4499999999999993</v>
      </c>
      <c r="P25" s="6">
        <v>0.04</v>
      </c>
    </row>
    <row r="26" spans="1:16" x14ac:dyDescent="0.25">
      <c r="A26" s="6" t="s">
        <v>22</v>
      </c>
      <c r="B26" s="6" t="s">
        <v>41</v>
      </c>
      <c r="C26" s="6" t="s">
        <v>42</v>
      </c>
      <c r="D26" s="6" t="s">
        <v>42</v>
      </c>
      <c r="E26" s="6" t="s">
        <v>42</v>
      </c>
      <c r="F26" s="6" t="s">
        <v>42</v>
      </c>
      <c r="G26" s="6" t="s">
        <v>42</v>
      </c>
      <c r="H26" s="6" t="s">
        <v>42</v>
      </c>
      <c r="I26" s="7" t="s">
        <v>45</v>
      </c>
      <c r="J26" s="7" t="s">
        <v>95</v>
      </c>
      <c r="K26" s="6">
        <v>18</v>
      </c>
      <c r="L26" s="6">
        <v>9.33</v>
      </c>
      <c r="M26" s="6">
        <v>4.1000000000000002E-2</v>
      </c>
      <c r="N26" s="6">
        <v>18</v>
      </c>
      <c r="O26" s="6">
        <v>9.4700000000000006</v>
      </c>
      <c r="P26" s="6">
        <v>0.04</v>
      </c>
    </row>
    <row r="27" spans="1:16" x14ac:dyDescent="0.25">
      <c r="A27" s="6" t="s">
        <v>23</v>
      </c>
      <c r="B27" s="6" t="s">
        <v>41</v>
      </c>
      <c r="C27" s="6" t="s">
        <v>42</v>
      </c>
      <c r="D27" s="6" t="s">
        <v>42</v>
      </c>
      <c r="E27" s="6" t="s">
        <v>42</v>
      </c>
      <c r="F27" s="6" t="s">
        <v>42</v>
      </c>
      <c r="G27" s="6" t="s">
        <v>42</v>
      </c>
      <c r="H27" s="6" t="s">
        <v>42</v>
      </c>
      <c r="I27" s="7" t="s">
        <v>64</v>
      </c>
      <c r="J27" s="7" t="s">
        <v>96</v>
      </c>
      <c r="K27" s="6">
        <v>18</v>
      </c>
      <c r="L27" s="6">
        <v>9.2799999999999994</v>
      </c>
      <c r="M27" s="6">
        <v>4.1000000000000002E-2</v>
      </c>
      <c r="N27" s="6">
        <v>18</v>
      </c>
      <c r="O27" s="6">
        <v>9.4</v>
      </c>
      <c r="P27" s="6">
        <v>4.2000000000000003E-2</v>
      </c>
    </row>
    <row r="28" spans="1:16" x14ac:dyDescent="0.25">
      <c r="A28" s="6" t="s">
        <v>24</v>
      </c>
      <c r="B28" s="6" t="s">
        <v>41</v>
      </c>
      <c r="C28" s="6" t="s">
        <v>42</v>
      </c>
      <c r="D28" s="6" t="s">
        <v>42</v>
      </c>
      <c r="E28" s="6" t="s">
        <v>42</v>
      </c>
      <c r="F28" s="6" t="s">
        <v>42</v>
      </c>
      <c r="G28" s="6" t="s">
        <v>42</v>
      </c>
      <c r="H28" s="6" t="s">
        <v>42</v>
      </c>
      <c r="I28" s="7" t="s">
        <v>56</v>
      </c>
      <c r="J28" s="7" t="s">
        <v>97</v>
      </c>
      <c r="K28" s="6">
        <v>18</v>
      </c>
      <c r="L28" s="6">
        <v>9.35</v>
      </c>
      <c r="M28" s="6">
        <v>4.2000000000000003E-2</v>
      </c>
      <c r="N28" s="6">
        <v>18</v>
      </c>
      <c r="O28" s="6">
        <v>9.4600000000000009</v>
      </c>
      <c r="P28" s="6">
        <v>4.1000000000000002E-2</v>
      </c>
    </row>
    <row r="29" spans="1:16" x14ac:dyDescent="0.25">
      <c r="A29" s="6" t="s">
        <v>25</v>
      </c>
      <c r="B29" s="6" t="s">
        <v>41</v>
      </c>
      <c r="C29" s="6" t="s">
        <v>42</v>
      </c>
      <c r="D29" s="6" t="s">
        <v>42</v>
      </c>
      <c r="E29" s="6" t="s">
        <v>42</v>
      </c>
      <c r="F29" s="6" t="s">
        <v>42</v>
      </c>
      <c r="G29" s="6" t="s">
        <v>42</v>
      </c>
      <c r="H29" s="6" t="s">
        <v>42</v>
      </c>
      <c r="I29" s="7" t="s">
        <v>65</v>
      </c>
      <c r="J29" s="7" t="s">
        <v>98</v>
      </c>
      <c r="K29" s="6">
        <v>18</v>
      </c>
      <c r="L29" s="6">
        <v>9.24</v>
      </c>
      <c r="M29" s="6">
        <v>4.1000000000000002E-2</v>
      </c>
      <c r="N29" s="6">
        <v>18</v>
      </c>
      <c r="O29" s="6">
        <v>9.44</v>
      </c>
      <c r="P29" s="6">
        <v>0.04</v>
      </c>
    </row>
    <row r="30" spans="1:16" x14ac:dyDescent="0.25">
      <c r="A30" s="6" t="s">
        <v>26</v>
      </c>
      <c r="B30" s="6" t="s">
        <v>41</v>
      </c>
      <c r="C30" s="6" t="s">
        <v>42</v>
      </c>
      <c r="D30" s="6" t="s">
        <v>42</v>
      </c>
      <c r="E30" s="6" t="s">
        <v>42</v>
      </c>
      <c r="F30" s="6" t="s">
        <v>42</v>
      </c>
      <c r="G30" s="6" t="s">
        <v>42</v>
      </c>
      <c r="H30" s="6" t="s">
        <v>42</v>
      </c>
      <c r="I30" s="7" t="s">
        <v>66</v>
      </c>
      <c r="J30" s="7" t="s">
        <v>99</v>
      </c>
      <c r="K30" s="6">
        <v>18</v>
      </c>
      <c r="L30" s="6">
        <v>9.34</v>
      </c>
      <c r="M30" s="6">
        <v>3.9E-2</v>
      </c>
      <c r="N30" s="6">
        <v>18</v>
      </c>
      <c r="O30" s="6">
        <v>9.42</v>
      </c>
      <c r="P30" s="6">
        <v>4.1000000000000002E-2</v>
      </c>
    </row>
    <row r="31" spans="1:16" x14ac:dyDescent="0.25">
      <c r="A31" s="6" t="s">
        <v>27</v>
      </c>
      <c r="B31" s="6" t="s">
        <v>41</v>
      </c>
      <c r="C31" s="6" t="s">
        <v>42</v>
      </c>
      <c r="D31" s="6" t="s">
        <v>42</v>
      </c>
      <c r="E31" s="6" t="s">
        <v>42</v>
      </c>
      <c r="F31" s="6" t="s">
        <v>42</v>
      </c>
      <c r="G31" s="6" t="s">
        <v>42</v>
      </c>
      <c r="H31" s="6" t="s">
        <v>42</v>
      </c>
      <c r="I31" s="7" t="s">
        <v>67</v>
      </c>
      <c r="J31" s="7" t="s">
        <v>100</v>
      </c>
      <c r="K31" s="6">
        <v>18</v>
      </c>
      <c r="L31" s="6">
        <v>9.3000000000000007</v>
      </c>
      <c r="M31" s="6">
        <v>5.8000000000000003E-2</v>
      </c>
      <c r="N31" s="6">
        <v>18</v>
      </c>
      <c r="O31" s="6">
        <v>9.48</v>
      </c>
      <c r="P31" s="6">
        <v>4.7E-2</v>
      </c>
    </row>
    <row r="32" spans="1:16" x14ac:dyDescent="0.25">
      <c r="A32" s="6" t="s">
        <v>28</v>
      </c>
      <c r="B32" s="6" t="s">
        <v>41</v>
      </c>
      <c r="C32" s="6" t="s">
        <v>42</v>
      </c>
      <c r="D32" s="6" t="s">
        <v>42</v>
      </c>
      <c r="E32" s="6" t="s">
        <v>42</v>
      </c>
      <c r="F32" s="6" t="s">
        <v>42</v>
      </c>
      <c r="G32" s="6" t="s">
        <v>42</v>
      </c>
      <c r="H32" s="6" t="s">
        <v>42</v>
      </c>
      <c r="I32" s="7" t="s">
        <v>68</v>
      </c>
      <c r="J32" s="7" t="s">
        <v>101</v>
      </c>
      <c r="K32" s="6">
        <v>18</v>
      </c>
      <c r="L32" s="6">
        <v>9.25</v>
      </c>
      <c r="M32" s="6">
        <v>4.2000000000000003E-2</v>
      </c>
      <c r="N32" s="6">
        <v>18</v>
      </c>
      <c r="O32" s="6">
        <v>9.48</v>
      </c>
      <c r="P32" s="6">
        <v>4.2000000000000003E-2</v>
      </c>
    </row>
    <row r="33" spans="1:16" x14ac:dyDescent="0.25">
      <c r="A33" s="6" t="s">
        <v>29</v>
      </c>
      <c r="B33" s="6" t="s">
        <v>41</v>
      </c>
      <c r="C33" s="6" t="s">
        <v>42</v>
      </c>
      <c r="D33" s="6" t="s">
        <v>42</v>
      </c>
      <c r="E33" s="6" t="s">
        <v>42</v>
      </c>
      <c r="F33" s="6" t="s">
        <v>42</v>
      </c>
      <c r="G33" s="6" t="s">
        <v>42</v>
      </c>
      <c r="H33" s="6" t="s">
        <v>42</v>
      </c>
      <c r="I33" s="7" t="s">
        <v>69</v>
      </c>
      <c r="J33" s="7" t="s">
        <v>102</v>
      </c>
      <c r="K33" s="6">
        <v>18</v>
      </c>
      <c r="L33" s="6">
        <v>9.3699999999999992</v>
      </c>
      <c r="M33" s="6">
        <v>0.04</v>
      </c>
      <c r="N33" s="6">
        <v>18</v>
      </c>
      <c r="O33" s="6">
        <v>9.39</v>
      </c>
      <c r="P33" s="6">
        <v>4.1000000000000002E-2</v>
      </c>
    </row>
    <row r="34" spans="1:16" x14ac:dyDescent="0.25">
      <c r="A34" s="6" t="s">
        <v>30</v>
      </c>
      <c r="B34" s="6" t="s">
        <v>41</v>
      </c>
      <c r="C34" s="6" t="s">
        <v>42</v>
      </c>
      <c r="D34" s="6" t="s">
        <v>42</v>
      </c>
      <c r="E34" s="6" t="s">
        <v>42</v>
      </c>
      <c r="F34" s="6" t="s">
        <v>42</v>
      </c>
      <c r="G34" s="6" t="s">
        <v>42</v>
      </c>
      <c r="H34" s="6" t="s">
        <v>42</v>
      </c>
      <c r="I34" s="7" t="s">
        <v>70</v>
      </c>
      <c r="J34" s="7" t="s">
        <v>103</v>
      </c>
      <c r="K34" s="6">
        <v>18</v>
      </c>
      <c r="L34" s="6">
        <v>9.19</v>
      </c>
      <c r="M34" s="6">
        <v>4.2999999999999997E-2</v>
      </c>
      <c r="N34" s="6">
        <v>18</v>
      </c>
      <c r="O34" s="6">
        <v>9.49</v>
      </c>
      <c r="P34" s="6">
        <v>4.1000000000000002E-2</v>
      </c>
    </row>
    <row r="35" spans="1:16" x14ac:dyDescent="0.25">
      <c r="A35" s="6" t="s">
        <v>31</v>
      </c>
      <c r="B35" s="6" t="s">
        <v>41</v>
      </c>
      <c r="C35" s="6" t="s">
        <v>42</v>
      </c>
      <c r="D35" s="6" t="s">
        <v>42</v>
      </c>
      <c r="E35" s="6" t="s">
        <v>42</v>
      </c>
      <c r="F35" s="6" t="s">
        <v>42</v>
      </c>
      <c r="G35" s="6" t="s">
        <v>42</v>
      </c>
      <c r="H35" s="6" t="s">
        <v>42</v>
      </c>
      <c r="I35" s="7" t="s">
        <v>71</v>
      </c>
      <c r="J35" s="7" t="s">
        <v>104</v>
      </c>
      <c r="K35" s="6">
        <v>18</v>
      </c>
      <c r="L35" s="6">
        <v>9.1999999999999993</v>
      </c>
      <c r="M35" s="6">
        <v>4.1000000000000002E-2</v>
      </c>
      <c r="N35" s="6">
        <v>18</v>
      </c>
      <c r="O35" s="6">
        <v>9.49</v>
      </c>
      <c r="P35" s="6">
        <v>0.04</v>
      </c>
    </row>
    <row r="36" spans="1:16" x14ac:dyDescent="0.25">
      <c r="A36" s="6" t="s">
        <v>32</v>
      </c>
      <c r="B36" s="6" t="s">
        <v>41</v>
      </c>
      <c r="C36" s="6" t="s">
        <v>42</v>
      </c>
      <c r="D36" s="6" t="s">
        <v>42</v>
      </c>
      <c r="E36" s="6" t="s">
        <v>42</v>
      </c>
      <c r="F36" s="6" t="s">
        <v>42</v>
      </c>
      <c r="G36" s="6" t="s">
        <v>42</v>
      </c>
      <c r="H36" s="6" t="s">
        <v>42</v>
      </c>
      <c r="I36" s="7" t="s">
        <v>54</v>
      </c>
      <c r="J36" s="7" t="s">
        <v>50</v>
      </c>
      <c r="K36" s="6">
        <v>18</v>
      </c>
      <c r="L36" s="6">
        <v>9.3000000000000007</v>
      </c>
      <c r="M36" s="6">
        <v>4.1000000000000002E-2</v>
      </c>
      <c r="N36" s="6">
        <v>18</v>
      </c>
      <c r="O36" s="6">
        <v>9.43</v>
      </c>
      <c r="P36" s="6">
        <v>4.2000000000000003E-2</v>
      </c>
    </row>
    <row r="37" spans="1:16" x14ac:dyDescent="0.25">
      <c r="A37" s="6" t="s">
        <v>33</v>
      </c>
      <c r="B37" s="6" t="s">
        <v>41</v>
      </c>
      <c r="C37" s="6" t="s">
        <v>42</v>
      </c>
      <c r="D37" s="6" t="s">
        <v>42</v>
      </c>
      <c r="E37" s="6" t="s">
        <v>42</v>
      </c>
      <c r="F37" s="6" t="s">
        <v>42</v>
      </c>
      <c r="G37" s="6" t="s">
        <v>42</v>
      </c>
      <c r="H37" s="6" t="s">
        <v>42</v>
      </c>
      <c r="I37" s="7" t="s">
        <v>72</v>
      </c>
      <c r="J37" s="7" t="s">
        <v>105</v>
      </c>
      <c r="K37" s="6">
        <v>18</v>
      </c>
      <c r="L37" s="6">
        <v>9.26</v>
      </c>
      <c r="M37" s="6">
        <v>4.5999999999999999E-2</v>
      </c>
      <c r="N37" s="6">
        <v>18</v>
      </c>
      <c r="O37" s="6">
        <v>9.44</v>
      </c>
      <c r="P37" s="6">
        <v>4.2000000000000003E-2</v>
      </c>
    </row>
    <row r="38" spans="1:16" x14ac:dyDescent="0.25">
      <c r="A38" s="6" t="s">
        <v>34</v>
      </c>
      <c r="B38" s="6" t="s">
        <v>41</v>
      </c>
      <c r="C38" s="6" t="s">
        <v>42</v>
      </c>
      <c r="D38" s="6" t="s">
        <v>42</v>
      </c>
      <c r="E38" s="6" t="s">
        <v>42</v>
      </c>
      <c r="F38" s="6" t="s">
        <v>42</v>
      </c>
      <c r="G38" s="6" t="s">
        <v>42</v>
      </c>
      <c r="H38" s="6" t="s">
        <v>42</v>
      </c>
      <c r="I38" s="7" t="s">
        <v>54</v>
      </c>
      <c r="J38" s="7" t="s">
        <v>78</v>
      </c>
      <c r="K38" s="6">
        <v>18</v>
      </c>
      <c r="L38" s="6">
        <v>9.3000000000000007</v>
      </c>
      <c r="M38" s="6">
        <v>4.2000000000000003E-2</v>
      </c>
      <c r="N38" s="6">
        <v>18</v>
      </c>
      <c r="O38" s="6">
        <v>9.4</v>
      </c>
      <c r="P38" s="6">
        <v>4.4999999999999998E-2</v>
      </c>
    </row>
    <row r="39" spans="1:16" x14ac:dyDescent="0.25">
      <c r="A39" s="6" t="s">
        <v>35</v>
      </c>
      <c r="B39" s="6" t="s">
        <v>41</v>
      </c>
      <c r="C39" s="6" t="s">
        <v>42</v>
      </c>
      <c r="D39" s="6" t="s">
        <v>42</v>
      </c>
      <c r="E39" s="6" t="s">
        <v>42</v>
      </c>
      <c r="F39" s="6" t="s">
        <v>42</v>
      </c>
      <c r="G39" s="6" t="s">
        <v>42</v>
      </c>
      <c r="H39" s="6" t="s">
        <v>42</v>
      </c>
      <c r="I39" s="7" t="s">
        <v>73</v>
      </c>
      <c r="J39" s="7" t="s">
        <v>43</v>
      </c>
      <c r="K39" s="6">
        <v>18</v>
      </c>
      <c r="L39" s="6">
        <v>9.23</v>
      </c>
      <c r="M39" s="6">
        <v>4.3999999999999997E-2</v>
      </c>
      <c r="N39" s="6">
        <v>18</v>
      </c>
      <c r="O39" s="6">
        <v>9.4499999999999993</v>
      </c>
      <c r="P39" s="6">
        <v>4.3999999999999997E-2</v>
      </c>
    </row>
    <row r="40" spans="1:16" x14ac:dyDescent="0.25">
      <c r="A40" s="6" t="s">
        <v>36</v>
      </c>
      <c r="B40" s="6" t="s">
        <v>41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7" t="s">
        <v>74</v>
      </c>
      <c r="J40" s="7" t="s">
        <v>106</v>
      </c>
      <c r="K40" s="6">
        <v>18</v>
      </c>
      <c r="L40" s="6">
        <v>9.3699999999999992</v>
      </c>
      <c r="M40" s="6">
        <v>4.2000000000000003E-2</v>
      </c>
      <c r="N40" s="6">
        <v>18</v>
      </c>
      <c r="O40" s="6">
        <v>9.4</v>
      </c>
      <c r="P40" s="6">
        <v>4.1000000000000002E-2</v>
      </c>
    </row>
    <row r="41" spans="1:16" x14ac:dyDescent="0.25">
      <c r="A41" s="6" t="s">
        <v>37</v>
      </c>
      <c r="B41" s="6" t="s">
        <v>41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7" t="s">
        <v>75</v>
      </c>
      <c r="J41" s="7" t="s">
        <v>107</v>
      </c>
      <c r="K41" s="6">
        <v>18</v>
      </c>
      <c r="L41" s="6">
        <v>9.27</v>
      </c>
      <c r="M41" s="6">
        <v>3.9E-2</v>
      </c>
      <c r="N41" s="6">
        <v>18</v>
      </c>
      <c r="O41" s="6">
        <v>9.44</v>
      </c>
      <c r="P41" s="6">
        <v>4.1000000000000002E-2</v>
      </c>
    </row>
    <row r="42" spans="1:16" x14ac:dyDescent="0.25">
      <c r="A42" s="6" t="s">
        <v>38</v>
      </c>
      <c r="B42" s="6" t="s">
        <v>41</v>
      </c>
      <c r="C42" s="6" t="s">
        <v>42</v>
      </c>
      <c r="D42" s="6" t="s">
        <v>42</v>
      </c>
      <c r="E42" s="6" t="s">
        <v>42</v>
      </c>
      <c r="F42" s="6" t="s">
        <v>42</v>
      </c>
      <c r="G42" s="6" t="s">
        <v>42</v>
      </c>
      <c r="H42" s="6" t="s">
        <v>42</v>
      </c>
      <c r="I42" s="7" t="s">
        <v>79</v>
      </c>
      <c r="J42" s="7" t="s">
        <v>108</v>
      </c>
      <c r="K42" s="6">
        <v>18</v>
      </c>
      <c r="L42" s="6">
        <v>9.33</v>
      </c>
      <c r="M42" s="6">
        <v>4.2000000000000003E-2</v>
      </c>
      <c r="N42" s="6">
        <v>18</v>
      </c>
      <c r="O42" s="6">
        <v>9.4600000000000009</v>
      </c>
      <c r="P42" s="6">
        <v>4.2000000000000003E-2</v>
      </c>
    </row>
    <row r="43" spans="1:16" x14ac:dyDescent="0.25">
      <c r="A43" s="6" t="s">
        <v>39</v>
      </c>
      <c r="B43" s="6" t="s">
        <v>41</v>
      </c>
      <c r="C43" s="6" t="s">
        <v>42</v>
      </c>
      <c r="D43" s="6" t="s">
        <v>42</v>
      </c>
      <c r="E43" s="6" t="s">
        <v>42</v>
      </c>
      <c r="F43" s="6" t="s">
        <v>42</v>
      </c>
      <c r="G43" s="6" t="s">
        <v>42</v>
      </c>
      <c r="H43" s="6" t="s">
        <v>42</v>
      </c>
      <c r="I43" s="7" t="s">
        <v>81</v>
      </c>
      <c r="J43" s="7" t="s">
        <v>109</v>
      </c>
      <c r="K43" s="6">
        <v>18</v>
      </c>
      <c r="L43" s="6">
        <v>9.1999999999999993</v>
      </c>
      <c r="M43" s="6">
        <v>4.1000000000000002E-2</v>
      </c>
      <c r="N43" s="6">
        <v>18</v>
      </c>
      <c r="O43" s="6">
        <v>9.5</v>
      </c>
      <c r="P43" s="6">
        <v>4.1000000000000002E-2</v>
      </c>
    </row>
    <row r="44" spans="1:16" x14ac:dyDescent="0.25">
      <c r="A44" s="6" t="s">
        <v>40</v>
      </c>
      <c r="B44" s="6" t="s">
        <v>41</v>
      </c>
      <c r="C44" s="6" t="s">
        <v>42</v>
      </c>
      <c r="D44" s="6" t="s">
        <v>42</v>
      </c>
      <c r="E44" s="6" t="s">
        <v>42</v>
      </c>
      <c r="F44" s="6" t="s">
        <v>42</v>
      </c>
      <c r="G44" s="6" t="s">
        <v>42</v>
      </c>
      <c r="H44" s="6" t="s">
        <v>42</v>
      </c>
      <c r="I44" s="7" t="s">
        <v>111</v>
      </c>
      <c r="J44" s="7" t="s">
        <v>110</v>
      </c>
      <c r="K44" s="6">
        <v>18</v>
      </c>
      <c r="L44" s="6">
        <v>9.35</v>
      </c>
      <c r="M44" s="6">
        <v>4.1000000000000002E-2</v>
      </c>
      <c r="N44" s="6">
        <v>18</v>
      </c>
      <c r="O44" s="6">
        <v>9.4</v>
      </c>
      <c r="P44" s="6">
        <v>4.1000000000000002E-2</v>
      </c>
    </row>
    <row r="45" spans="1:16" x14ac:dyDescent="0.25">
      <c r="A45" s="6" t="s">
        <v>232</v>
      </c>
      <c r="B45" s="6" t="s">
        <v>41</v>
      </c>
      <c r="C45" s="6" t="s">
        <v>42</v>
      </c>
      <c r="D45" s="6" t="s">
        <v>42</v>
      </c>
      <c r="E45" s="6" t="s">
        <v>42</v>
      </c>
      <c r="F45" s="6" t="s">
        <v>42</v>
      </c>
      <c r="G45" s="6" t="s">
        <v>42</v>
      </c>
      <c r="H45" s="6" t="s">
        <v>42</v>
      </c>
      <c r="I45" s="7" t="s">
        <v>76</v>
      </c>
      <c r="J45" s="7" t="s">
        <v>84</v>
      </c>
      <c r="K45" s="6">
        <v>18</v>
      </c>
      <c r="L45" s="6">
        <v>9.14</v>
      </c>
      <c r="M45" s="6">
        <v>3.9E-2</v>
      </c>
      <c r="N45" s="6">
        <v>18</v>
      </c>
      <c r="O45" s="6">
        <v>9.06</v>
      </c>
      <c r="P45" s="6">
        <v>3.9E-2</v>
      </c>
    </row>
    <row r="46" spans="1:16" x14ac:dyDescent="0.25">
      <c r="A46" s="6" t="s">
        <v>233</v>
      </c>
      <c r="B46" s="6" t="s">
        <v>41</v>
      </c>
      <c r="C46" s="6" t="s">
        <v>42</v>
      </c>
      <c r="D46" s="6" t="s">
        <v>42</v>
      </c>
      <c r="E46" s="6" t="s">
        <v>42</v>
      </c>
      <c r="F46" s="6" t="s">
        <v>42</v>
      </c>
      <c r="G46" s="6" t="s">
        <v>42</v>
      </c>
      <c r="H46" s="6" t="s">
        <v>42</v>
      </c>
      <c r="I46" s="7" t="s">
        <v>242</v>
      </c>
      <c r="J46" s="7" t="s">
        <v>243</v>
      </c>
      <c r="K46" s="6">
        <v>18</v>
      </c>
      <c r="L46" s="6">
        <v>9.14</v>
      </c>
      <c r="M46" s="6">
        <v>3.9E-2</v>
      </c>
      <c r="N46" s="6">
        <v>18</v>
      </c>
      <c r="O46" s="6">
        <v>9.08</v>
      </c>
      <c r="P46" s="6">
        <v>3.9E-2</v>
      </c>
    </row>
    <row r="47" spans="1:16" x14ac:dyDescent="0.25">
      <c r="A47" s="6" t="s">
        <v>234</v>
      </c>
      <c r="B47" s="6" t="s">
        <v>41</v>
      </c>
      <c r="C47" s="6" t="s">
        <v>42</v>
      </c>
      <c r="D47" s="6" t="s">
        <v>42</v>
      </c>
      <c r="E47" s="6" t="s">
        <v>42</v>
      </c>
      <c r="F47" s="6" t="s">
        <v>42</v>
      </c>
      <c r="G47" s="6" t="s">
        <v>42</v>
      </c>
      <c r="H47" s="6" t="s">
        <v>42</v>
      </c>
      <c r="I47" s="7" t="s">
        <v>244</v>
      </c>
      <c r="J47" s="7" t="s">
        <v>95</v>
      </c>
      <c r="K47" s="6">
        <v>18</v>
      </c>
      <c r="L47" s="6">
        <v>9.1300000000000008</v>
      </c>
      <c r="M47" s="6">
        <v>3.9E-2</v>
      </c>
      <c r="N47" s="6">
        <v>18</v>
      </c>
      <c r="O47" s="6">
        <v>9.1199999999999992</v>
      </c>
      <c r="P47" s="6">
        <v>3.9E-2</v>
      </c>
    </row>
    <row r="48" spans="1:16" x14ac:dyDescent="0.25">
      <c r="A48" s="6" t="s">
        <v>235</v>
      </c>
      <c r="B48" s="6" t="s">
        <v>41</v>
      </c>
      <c r="C48" s="6" t="s">
        <v>42</v>
      </c>
      <c r="D48" s="6" t="s">
        <v>42</v>
      </c>
      <c r="E48" s="6" t="s">
        <v>42</v>
      </c>
      <c r="F48" s="6" t="s">
        <v>42</v>
      </c>
      <c r="G48" s="6" t="s">
        <v>42</v>
      </c>
      <c r="H48" s="6" t="s">
        <v>42</v>
      </c>
      <c r="I48" s="7" t="s">
        <v>242</v>
      </c>
      <c r="J48" s="7" t="s">
        <v>108</v>
      </c>
      <c r="K48" s="6">
        <v>18</v>
      </c>
      <c r="L48" s="6">
        <v>9.1300000000000008</v>
      </c>
      <c r="M48" s="6">
        <v>0.04</v>
      </c>
      <c r="N48" s="6">
        <v>18</v>
      </c>
      <c r="O48" s="6">
        <v>9.11</v>
      </c>
      <c r="P48" s="6">
        <v>0.04</v>
      </c>
    </row>
    <row r="49" spans="1:16" x14ac:dyDescent="0.25">
      <c r="A49" s="6" t="s">
        <v>236</v>
      </c>
      <c r="B49" s="6" t="s">
        <v>41</v>
      </c>
      <c r="C49" s="6" t="s">
        <v>42</v>
      </c>
      <c r="D49" s="6" t="s">
        <v>42</v>
      </c>
      <c r="E49" s="6" t="s">
        <v>42</v>
      </c>
      <c r="F49" s="6" t="s">
        <v>42</v>
      </c>
      <c r="G49" s="6" t="s">
        <v>42</v>
      </c>
      <c r="H49" s="6" t="s">
        <v>42</v>
      </c>
      <c r="I49" s="7" t="s">
        <v>243</v>
      </c>
      <c r="J49" s="7" t="s">
        <v>95</v>
      </c>
      <c r="K49" s="6">
        <v>18</v>
      </c>
      <c r="L49" s="6">
        <v>9.15</v>
      </c>
      <c r="M49" s="6">
        <v>3.9E-2</v>
      </c>
      <c r="N49" s="6">
        <v>18</v>
      </c>
      <c r="O49" s="6">
        <v>9.1999999999999993</v>
      </c>
      <c r="P49" s="6">
        <v>0.04</v>
      </c>
    </row>
    <row r="50" spans="1:16" x14ac:dyDescent="0.25">
      <c r="A50" s="6" t="s">
        <v>237</v>
      </c>
      <c r="B50" s="6" t="s">
        <v>41</v>
      </c>
      <c r="C50" s="6" t="s">
        <v>42</v>
      </c>
      <c r="D50" s="6" t="s">
        <v>42</v>
      </c>
      <c r="E50" s="6" t="s">
        <v>42</v>
      </c>
      <c r="F50" s="6" t="s">
        <v>42</v>
      </c>
      <c r="G50" s="6" t="s">
        <v>42</v>
      </c>
      <c r="H50" s="6" t="s">
        <v>42</v>
      </c>
      <c r="I50" s="7" t="s">
        <v>244</v>
      </c>
      <c r="J50" s="7" t="s">
        <v>106</v>
      </c>
      <c r="K50" s="6">
        <v>18</v>
      </c>
      <c r="L50" s="6">
        <v>9.1</v>
      </c>
      <c r="M50" s="6">
        <v>3.7999999999999999E-2</v>
      </c>
      <c r="N50" s="6">
        <v>18</v>
      </c>
      <c r="O50" s="6">
        <v>9.1</v>
      </c>
      <c r="P50" s="6">
        <v>0.04</v>
      </c>
    </row>
    <row r="51" spans="1:16" x14ac:dyDescent="0.25">
      <c r="A51" s="6" t="s">
        <v>238</v>
      </c>
      <c r="B51" s="6" t="s">
        <v>41</v>
      </c>
      <c r="C51" s="6" t="s">
        <v>42</v>
      </c>
      <c r="D51" s="6" t="s">
        <v>42</v>
      </c>
      <c r="E51" s="6" t="s">
        <v>42</v>
      </c>
      <c r="F51" s="6" t="s">
        <v>42</v>
      </c>
      <c r="G51" s="6" t="s">
        <v>42</v>
      </c>
      <c r="H51" s="6" t="s">
        <v>42</v>
      </c>
      <c r="I51" s="7" t="s">
        <v>108</v>
      </c>
      <c r="J51" s="7" t="s">
        <v>84</v>
      </c>
      <c r="K51" s="6">
        <v>18</v>
      </c>
      <c r="L51" s="6">
        <v>9.1</v>
      </c>
      <c r="M51" s="6">
        <v>3.9E-2</v>
      </c>
      <c r="N51" s="6">
        <v>18</v>
      </c>
      <c r="O51" s="6">
        <v>9.1</v>
      </c>
      <c r="P51" s="6">
        <v>0.04</v>
      </c>
    </row>
    <row r="52" spans="1:16" x14ac:dyDescent="0.25">
      <c r="A52" s="6" t="s">
        <v>239</v>
      </c>
      <c r="B52" s="6" t="s">
        <v>41</v>
      </c>
      <c r="C52" s="6" t="s">
        <v>42</v>
      </c>
      <c r="D52" s="6" t="s">
        <v>42</v>
      </c>
      <c r="E52" s="6" t="s">
        <v>42</v>
      </c>
      <c r="F52" s="6" t="s">
        <v>42</v>
      </c>
      <c r="G52" s="6" t="s">
        <v>42</v>
      </c>
      <c r="H52" s="6" t="s">
        <v>42</v>
      </c>
      <c r="I52" s="7" t="s">
        <v>245</v>
      </c>
      <c r="J52" s="7" t="s">
        <v>76</v>
      </c>
      <c r="K52" s="6">
        <v>18</v>
      </c>
      <c r="L52" s="6">
        <v>9.15</v>
      </c>
      <c r="M52" s="6">
        <v>0.04</v>
      </c>
      <c r="N52" s="6">
        <v>18</v>
      </c>
      <c r="O52" s="6">
        <v>9.1</v>
      </c>
      <c r="P52" s="6">
        <v>0.04</v>
      </c>
    </row>
    <row r="53" spans="1:16" x14ac:dyDescent="0.25">
      <c r="A53" s="6" t="s">
        <v>240</v>
      </c>
      <c r="B53" s="6" t="s">
        <v>41</v>
      </c>
      <c r="C53" s="6" t="s">
        <v>42</v>
      </c>
      <c r="D53" s="6" t="s">
        <v>42</v>
      </c>
      <c r="E53" s="6" t="s">
        <v>42</v>
      </c>
      <c r="F53" s="6" t="s">
        <v>42</v>
      </c>
      <c r="G53" s="6" t="s">
        <v>42</v>
      </c>
      <c r="H53" s="6" t="s">
        <v>42</v>
      </c>
      <c r="I53" s="7" t="s">
        <v>246</v>
      </c>
      <c r="J53" s="7" t="s">
        <v>84</v>
      </c>
      <c r="K53" s="6">
        <v>18</v>
      </c>
      <c r="L53" s="6">
        <v>9.09</v>
      </c>
      <c r="M53" s="6">
        <v>0.04</v>
      </c>
      <c r="N53" s="6">
        <v>18</v>
      </c>
      <c r="O53" s="6">
        <v>9.1</v>
      </c>
      <c r="P53" s="6">
        <v>0.04</v>
      </c>
    </row>
    <row r="54" spans="1:16" x14ac:dyDescent="0.25">
      <c r="A54" s="6" t="s">
        <v>241</v>
      </c>
      <c r="B54" s="6" t="s">
        <v>41</v>
      </c>
      <c r="C54" s="6" t="s">
        <v>42</v>
      </c>
      <c r="D54" s="6" t="s">
        <v>42</v>
      </c>
      <c r="E54" s="6" t="s">
        <v>42</v>
      </c>
      <c r="F54" s="6" t="s">
        <v>42</v>
      </c>
      <c r="G54" s="6" t="s">
        <v>42</v>
      </c>
      <c r="H54" s="6" t="s">
        <v>42</v>
      </c>
      <c r="I54" s="7" t="s">
        <v>243</v>
      </c>
      <c r="J54" s="7" t="s">
        <v>102</v>
      </c>
      <c r="K54" s="6">
        <v>18</v>
      </c>
      <c r="L54" s="6">
        <v>9.1300000000000008</v>
      </c>
      <c r="M54" s="6">
        <v>3.9E-2</v>
      </c>
      <c r="N54" s="6">
        <v>18</v>
      </c>
      <c r="O54" s="6">
        <v>9.1</v>
      </c>
      <c r="P54" s="6">
        <v>3.9E-2</v>
      </c>
    </row>
    <row r="55" spans="1:16" x14ac:dyDescent="0.25">
      <c r="A55" s="6"/>
      <c r="B55" s="6"/>
      <c r="C55" s="6"/>
      <c r="D55" s="6"/>
      <c r="E55" s="6"/>
      <c r="F55" s="6"/>
      <c r="G55" s="6"/>
      <c r="H55" s="6"/>
      <c r="I55" s="7"/>
      <c r="J55" s="7"/>
      <c r="K55" s="6"/>
      <c r="L55" s="6"/>
      <c r="M55" s="6"/>
      <c r="N55" s="6"/>
      <c r="O55" s="6"/>
      <c r="P55" s="6"/>
    </row>
  </sheetData>
  <mergeCells count="9">
    <mergeCell ref="J3:J4"/>
    <mergeCell ref="K3:M3"/>
    <mergeCell ref="N3:P3"/>
    <mergeCell ref="A1:P1"/>
    <mergeCell ref="A2:P2"/>
    <mergeCell ref="A3:A4"/>
    <mergeCell ref="B3:B4"/>
    <mergeCell ref="G3:H3"/>
    <mergeCell ref="I3:I4"/>
  </mergeCells>
  <hyperlinks>
    <hyperlink ref="A1:P1" r:id="rId1" display="T1200379"/>
  </hyperlinks>
  <pageMargins left="0.7" right="0.7" top="0.75" bottom="0.75" header="0.3" footer="0.3"/>
  <pageSetup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7"/>
  <sheetViews>
    <sheetView zoomScale="70" zoomScaleNormal="70" zoomScalePageLayoutView="75" workbookViewId="0">
      <selection activeCell="C28" sqref="C28"/>
    </sheetView>
  </sheetViews>
  <sheetFormatPr defaultColWidth="8.85546875" defaultRowHeight="15.75" x14ac:dyDescent="0.3"/>
  <cols>
    <col min="1" max="1" width="19.42578125" style="13" customWidth="1"/>
    <col min="2" max="2" width="13.85546875" style="16" customWidth="1"/>
    <col min="3" max="3" width="26.28515625" style="19" customWidth="1"/>
    <col min="4" max="4" width="51.28515625" style="19" customWidth="1"/>
    <col min="5" max="5" width="26.42578125" style="19" customWidth="1"/>
    <col min="6" max="6" width="29.140625" style="19" customWidth="1"/>
    <col min="7" max="7" width="23.42578125" style="15" customWidth="1"/>
    <col min="8" max="8" width="26.140625" style="15" customWidth="1"/>
    <col min="9" max="9" width="15.140625" style="18" customWidth="1"/>
    <col min="10" max="10" width="10" style="17" customWidth="1"/>
    <col min="11" max="11" width="16" style="17" customWidth="1"/>
    <col min="12" max="12" width="19.140625" style="16" customWidth="1"/>
    <col min="13" max="13" width="15.7109375" style="16" customWidth="1"/>
    <col min="14" max="14" width="17.42578125" style="17" customWidth="1"/>
    <col min="15" max="15" width="12.42578125" style="16" customWidth="1"/>
    <col min="16" max="17" width="11.85546875" style="15" customWidth="1"/>
    <col min="18" max="18" width="11.85546875" style="14" customWidth="1"/>
    <col min="19" max="19" width="8.85546875" style="13"/>
    <col min="20" max="20" width="11.42578125" style="12" customWidth="1"/>
    <col min="21" max="26" width="8.85546875" style="11"/>
    <col min="27" max="27" width="5" style="11" customWidth="1"/>
    <col min="28" max="28" width="18.42578125" style="11" bestFit="1" customWidth="1"/>
    <col min="29" max="29" width="43.140625" style="11" bestFit="1" customWidth="1"/>
    <col min="30" max="30" width="22.42578125" style="11" bestFit="1" customWidth="1"/>
    <col min="31" max="31" width="25.140625" style="11" bestFit="1" customWidth="1"/>
    <col min="32" max="32" width="18" style="11" bestFit="1" customWidth="1"/>
    <col min="33" max="33" width="20.42578125" style="11" bestFit="1" customWidth="1"/>
    <col min="34" max="34" width="8.7109375" style="11" customWidth="1"/>
    <col min="35" max="35" width="4.7109375" style="11" customWidth="1"/>
    <col min="36" max="36" width="9.140625" style="11" bestFit="1" customWidth="1"/>
    <col min="37" max="37" width="8.42578125" style="11" customWidth="1"/>
    <col min="38" max="39" width="10.42578125" style="11" bestFit="1" customWidth="1"/>
    <col min="40" max="40" width="10.140625" style="11" bestFit="1" customWidth="1"/>
    <col min="41" max="41" width="8.85546875" style="11"/>
    <col min="42" max="42" width="9.140625" style="11" bestFit="1" customWidth="1"/>
    <col min="43" max="43" width="10.42578125" style="11" bestFit="1" customWidth="1"/>
    <col min="44" max="16384" width="8.85546875" style="11"/>
  </cols>
  <sheetData>
    <row r="1" spans="1:28" ht="16.5" x14ac:dyDescent="0.35">
      <c r="A1" s="51">
        <v>41689</v>
      </c>
    </row>
    <row r="2" spans="1:28" s="16" customFormat="1" ht="16.5" thickBot="1" x14ac:dyDescent="0.35">
      <c r="A2" s="13"/>
      <c r="C2" s="19"/>
      <c r="D2" s="19"/>
      <c r="E2" s="19"/>
      <c r="F2" s="19"/>
      <c r="G2" s="15"/>
      <c r="H2" s="15"/>
      <c r="I2" s="18"/>
      <c r="J2" s="17"/>
      <c r="K2" s="17"/>
      <c r="M2" s="42"/>
      <c r="N2" s="41"/>
      <c r="P2" s="15"/>
      <c r="Q2" s="15"/>
      <c r="R2" s="14"/>
      <c r="S2" s="13"/>
      <c r="T2" s="12"/>
      <c r="U2" s="11"/>
      <c r="V2" s="11"/>
      <c r="W2" s="11"/>
      <c r="X2" s="11"/>
      <c r="Y2" s="11"/>
      <c r="Z2" s="11"/>
      <c r="AA2" s="11"/>
      <c r="AB2" s="11"/>
    </row>
    <row r="3" spans="1:28" s="33" customFormat="1" ht="25.5" thickBot="1" x14ac:dyDescent="0.55000000000000004">
      <c r="A3" s="40"/>
      <c r="B3" s="49"/>
      <c r="C3" s="61" t="s">
        <v>204</v>
      </c>
      <c r="D3" s="62"/>
      <c r="E3" s="62"/>
      <c r="F3" s="62"/>
      <c r="G3" s="62"/>
      <c r="H3" s="62"/>
      <c r="I3" s="62"/>
      <c r="J3" s="63"/>
      <c r="K3" s="50" t="s">
        <v>207</v>
      </c>
      <c r="L3" s="40" t="s">
        <v>195</v>
      </c>
      <c r="M3" s="39">
        <v>10</v>
      </c>
      <c r="N3" s="48" t="s">
        <v>207</v>
      </c>
      <c r="P3" s="38"/>
      <c r="Q3" s="38"/>
      <c r="R3" s="37"/>
      <c r="S3" s="36"/>
      <c r="T3" s="35"/>
      <c r="U3" s="34"/>
      <c r="V3" s="34"/>
      <c r="W3" s="34"/>
      <c r="X3" s="34"/>
      <c r="Y3" s="34"/>
      <c r="Z3" s="34"/>
      <c r="AA3" s="34"/>
      <c r="AB3" s="34"/>
    </row>
    <row r="4" spans="1:28" s="16" customFormat="1" ht="16.5" thickBot="1" x14ac:dyDescent="0.35">
      <c r="A4" s="43" t="s">
        <v>203</v>
      </c>
      <c r="B4" s="43" t="s">
        <v>202</v>
      </c>
      <c r="C4" s="43" t="s">
        <v>201</v>
      </c>
      <c r="D4" s="44" t="s">
        <v>200</v>
      </c>
      <c r="E4" s="43" t="s">
        <v>199</v>
      </c>
      <c r="F4" s="43" t="s">
        <v>198</v>
      </c>
      <c r="G4" s="45" t="s">
        <v>197</v>
      </c>
      <c r="H4" s="43" t="s">
        <v>196</v>
      </c>
      <c r="I4" s="46" t="s">
        <v>195</v>
      </c>
      <c r="J4" s="45" t="s">
        <v>194</v>
      </c>
      <c r="K4" s="45" t="s">
        <v>193</v>
      </c>
      <c r="L4" s="45" t="s">
        <v>192</v>
      </c>
      <c r="M4" s="45" t="s">
        <v>191</v>
      </c>
      <c r="N4" s="47" t="s">
        <v>190</v>
      </c>
      <c r="P4" s="15"/>
      <c r="Q4" s="15"/>
      <c r="R4" s="14"/>
      <c r="S4" s="13"/>
      <c r="T4" s="12"/>
      <c r="U4" s="11"/>
      <c r="V4" s="11"/>
      <c r="W4" s="11"/>
      <c r="X4" s="11"/>
      <c r="Y4" s="11"/>
      <c r="Z4" s="11"/>
      <c r="AA4" s="11"/>
      <c r="AB4" s="11"/>
    </row>
    <row r="5" spans="1:28" s="16" customFormat="1" x14ac:dyDescent="0.3">
      <c r="A5" s="25" t="s">
        <v>142</v>
      </c>
      <c r="B5" s="25">
        <v>1</v>
      </c>
      <c r="C5" s="25" t="s">
        <v>189</v>
      </c>
      <c r="D5" s="27" t="s">
        <v>189</v>
      </c>
      <c r="E5" s="32"/>
      <c r="F5" s="27" t="s">
        <v>188</v>
      </c>
      <c r="G5" s="21" t="s">
        <v>187</v>
      </c>
      <c r="H5" s="25" t="s">
        <v>142</v>
      </c>
      <c r="I5" s="24">
        <v>1</v>
      </c>
      <c r="J5" s="21" t="s">
        <v>143</v>
      </c>
      <c r="K5" s="20">
        <v>78</v>
      </c>
      <c r="L5" s="20">
        <f t="shared" ref="L5:L19" si="0">I5*K5</f>
        <v>78</v>
      </c>
      <c r="M5" s="21">
        <f t="shared" ref="M5:M23" si="1">$M$3*I5</f>
        <v>10</v>
      </c>
      <c r="N5" s="20">
        <f t="shared" ref="N5:N14" si="2">M5*K5</f>
        <v>780</v>
      </c>
      <c r="P5" s="15"/>
      <c r="Q5" s="15"/>
      <c r="R5" s="14"/>
      <c r="S5" s="13"/>
      <c r="T5" s="12"/>
      <c r="U5" s="11"/>
      <c r="V5" s="11"/>
      <c r="W5" s="11"/>
      <c r="X5" s="11"/>
      <c r="Y5" s="11"/>
      <c r="Z5" s="11"/>
      <c r="AA5" s="11"/>
      <c r="AB5" s="11"/>
    </row>
    <row r="6" spans="1:28" s="16" customFormat="1" x14ac:dyDescent="0.3">
      <c r="A6" s="25" t="s">
        <v>142</v>
      </c>
      <c r="B6" s="25">
        <v>2</v>
      </c>
      <c r="C6" s="25" t="s">
        <v>186</v>
      </c>
      <c r="D6" s="27" t="s">
        <v>185</v>
      </c>
      <c r="E6" s="25"/>
      <c r="F6" s="27" t="s">
        <v>184</v>
      </c>
      <c r="G6" s="21" t="s">
        <v>175</v>
      </c>
      <c r="H6" s="25" t="s">
        <v>183</v>
      </c>
      <c r="I6" s="24">
        <v>2</v>
      </c>
      <c r="J6" s="21" t="s">
        <v>143</v>
      </c>
      <c r="K6" s="20">
        <v>121.87</v>
      </c>
      <c r="L6" s="20">
        <f t="shared" si="0"/>
        <v>243.74</v>
      </c>
      <c r="M6" s="21">
        <f t="shared" si="1"/>
        <v>20</v>
      </c>
      <c r="N6" s="20">
        <f t="shared" si="2"/>
        <v>2437.4</v>
      </c>
      <c r="P6" s="15"/>
      <c r="Q6" s="15"/>
      <c r="R6" s="14"/>
      <c r="S6" s="13"/>
      <c r="T6" s="12"/>
      <c r="U6" s="11"/>
      <c r="V6" s="11"/>
      <c r="W6" s="11"/>
      <c r="X6" s="11"/>
      <c r="Y6" s="11"/>
      <c r="Z6" s="11"/>
      <c r="AA6" s="11"/>
      <c r="AB6" s="11"/>
    </row>
    <row r="7" spans="1:28" s="16" customFormat="1" ht="30" x14ac:dyDescent="0.3">
      <c r="A7" s="25" t="s">
        <v>142</v>
      </c>
      <c r="B7" s="25">
        <v>3</v>
      </c>
      <c r="C7" s="25" t="s">
        <v>182</v>
      </c>
      <c r="D7" s="27" t="s">
        <v>181</v>
      </c>
      <c r="E7" s="25" t="s">
        <v>144</v>
      </c>
      <c r="F7" s="27" t="s">
        <v>180</v>
      </c>
      <c r="G7" s="21" t="s">
        <v>175</v>
      </c>
      <c r="H7" s="25" t="s">
        <v>179</v>
      </c>
      <c r="I7" s="24">
        <v>2</v>
      </c>
      <c r="J7" s="21" t="s">
        <v>143</v>
      </c>
      <c r="K7" s="20">
        <v>33.86</v>
      </c>
      <c r="L7" s="20">
        <f t="shared" si="0"/>
        <v>67.72</v>
      </c>
      <c r="M7" s="21">
        <f t="shared" si="1"/>
        <v>20</v>
      </c>
      <c r="N7" s="20">
        <f t="shared" si="2"/>
        <v>677.2</v>
      </c>
      <c r="P7" s="15"/>
      <c r="Q7" s="15"/>
      <c r="R7" s="14"/>
      <c r="S7" s="13"/>
      <c r="T7" s="12"/>
      <c r="U7" s="11"/>
      <c r="V7" s="11"/>
      <c r="W7" s="11"/>
      <c r="X7" s="11"/>
      <c r="Y7" s="11"/>
      <c r="Z7" s="11"/>
      <c r="AA7" s="11"/>
      <c r="AB7" s="11"/>
    </row>
    <row r="8" spans="1:28" s="16" customFormat="1" ht="30" x14ac:dyDescent="0.3">
      <c r="A8" s="25" t="s">
        <v>142</v>
      </c>
      <c r="B8" s="25">
        <v>4</v>
      </c>
      <c r="C8" s="25" t="s">
        <v>178</v>
      </c>
      <c r="D8" s="27" t="s">
        <v>208</v>
      </c>
      <c r="E8" s="25"/>
      <c r="F8" s="27" t="s">
        <v>210</v>
      </c>
      <c r="G8" s="21" t="s">
        <v>147</v>
      </c>
      <c r="H8" s="25" t="s">
        <v>209</v>
      </c>
      <c r="I8" s="24">
        <v>2</v>
      </c>
      <c r="J8" s="21" t="s">
        <v>143</v>
      </c>
      <c r="K8" s="20">
        <v>2.86</v>
      </c>
      <c r="L8" s="20">
        <f t="shared" si="0"/>
        <v>5.72</v>
      </c>
      <c r="M8" s="21">
        <f t="shared" si="1"/>
        <v>20</v>
      </c>
      <c r="N8" s="20">
        <f t="shared" si="2"/>
        <v>57.199999999999996</v>
      </c>
      <c r="P8" s="15"/>
      <c r="Q8" s="15"/>
      <c r="R8" s="14"/>
      <c r="S8" s="13"/>
      <c r="T8" s="12"/>
      <c r="U8" s="11"/>
      <c r="V8" s="11"/>
      <c r="W8" s="11"/>
      <c r="X8" s="11"/>
      <c r="Y8" s="11"/>
      <c r="Z8" s="11"/>
      <c r="AA8" s="11"/>
      <c r="AB8" s="11"/>
    </row>
    <row r="9" spans="1:28" s="16" customFormat="1" x14ac:dyDescent="0.3">
      <c r="A9" s="25" t="s">
        <v>142</v>
      </c>
      <c r="B9" s="25">
        <v>5</v>
      </c>
      <c r="C9" s="25" t="s">
        <v>178</v>
      </c>
      <c r="D9" s="27" t="s">
        <v>177</v>
      </c>
      <c r="E9" s="25"/>
      <c r="F9" s="27" t="s">
        <v>176</v>
      </c>
      <c r="G9" s="21" t="s">
        <v>175</v>
      </c>
      <c r="H9" s="25" t="s">
        <v>174</v>
      </c>
      <c r="I9" s="24">
        <v>4</v>
      </c>
      <c r="J9" s="21" t="s">
        <v>143</v>
      </c>
      <c r="K9" s="20">
        <v>4.79</v>
      </c>
      <c r="L9" s="20">
        <f t="shared" si="0"/>
        <v>19.16</v>
      </c>
      <c r="M9" s="21">
        <f t="shared" si="1"/>
        <v>40</v>
      </c>
      <c r="N9" s="20">
        <f t="shared" si="2"/>
        <v>191.6</v>
      </c>
      <c r="P9" s="15"/>
      <c r="Q9" s="15"/>
      <c r="R9" s="14"/>
      <c r="S9" s="13"/>
      <c r="T9" s="12"/>
      <c r="U9" s="11"/>
      <c r="V9" s="11"/>
      <c r="W9" s="11"/>
      <c r="X9" s="11"/>
      <c r="Y9" s="11"/>
      <c r="Z9" s="11"/>
      <c r="AA9" s="11"/>
      <c r="AB9" s="11"/>
    </row>
    <row r="10" spans="1:28" s="16" customFormat="1" x14ac:dyDescent="0.3">
      <c r="A10" s="25" t="s">
        <v>142</v>
      </c>
      <c r="B10" s="25">
        <v>6</v>
      </c>
      <c r="C10" s="25" t="s">
        <v>173</v>
      </c>
      <c r="D10" s="27" t="s">
        <v>172</v>
      </c>
      <c r="E10" s="25"/>
      <c r="F10" s="27" t="s">
        <v>171</v>
      </c>
      <c r="G10" s="21" t="s">
        <v>147</v>
      </c>
      <c r="H10" s="25" t="s">
        <v>170</v>
      </c>
      <c r="I10" s="24">
        <v>4</v>
      </c>
      <c r="J10" s="21" t="s">
        <v>143</v>
      </c>
      <c r="K10" s="20">
        <v>0.69</v>
      </c>
      <c r="L10" s="20">
        <f t="shared" si="0"/>
        <v>2.76</v>
      </c>
      <c r="M10" s="21">
        <f t="shared" si="1"/>
        <v>40</v>
      </c>
      <c r="N10" s="20">
        <f t="shared" si="2"/>
        <v>27.599999999999998</v>
      </c>
      <c r="P10" s="15"/>
      <c r="Q10" s="15"/>
      <c r="R10" s="14"/>
      <c r="S10" s="13"/>
      <c r="T10" s="12"/>
      <c r="U10" s="11"/>
      <c r="V10" s="11"/>
      <c r="W10" s="11"/>
      <c r="X10" s="11"/>
      <c r="Y10" s="11"/>
      <c r="Z10" s="11"/>
      <c r="AA10" s="11"/>
      <c r="AB10" s="11"/>
    </row>
    <row r="11" spans="1:28" s="16" customFormat="1" x14ac:dyDescent="0.3">
      <c r="A11" s="25" t="s">
        <v>142</v>
      </c>
      <c r="B11" s="25">
        <v>7</v>
      </c>
      <c r="C11" s="25" t="s">
        <v>163</v>
      </c>
      <c r="D11" s="27" t="s">
        <v>169</v>
      </c>
      <c r="E11" s="25"/>
      <c r="F11" s="27" t="s">
        <v>156</v>
      </c>
      <c r="G11" s="21" t="s">
        <v>156</v>
      </c>
      <c r="H11" s="25" t="s">
        <v>168</v>
      </c>
      <c r="I11" s="24">
        <v>1</v>
      </c>
      <c r="J11" s="21" t="s">
        <v>143</v>
      </c>
      <c r="K11" s="20">
        <v>2.44</v>
      </c>
      <c r="L11" s="20">
        <f t="shared" si="0"/>
        <v>2.44</v>
      </c>
      <c r="M11" s="21">
        <f t="shared" si="1"/>
        <v>10</v>
      </c>
      <c r="N11" s="20">
        <f t="shared" si="2"/>
        <v>24.4</v>
      </c>
      <c r="P11" s="15"/>
      <c r="Q11" s="15"/>
      <c r="R11" s="14"/>
      <c r="S11" s="13"/>
      <c r="T11" s="12"/>
      <c r="U11" s="11"/>
      <c r="V11" s="11"/>
      <c r="W11" s="11"/>
      <c r="X11" s="11"/>
      <c r="Y11" s="11"/>
      <c r="Z11" s="11"/>
      <c r="AA11" s="11"/>
      <c r="AB11" s="11"/>
    </row>
    <row r="12" spans="1:28" s="16" customFormat="1" x14ac:dyDescent="0.3">
      <c r="A12" s="25" t="s">
        <v>142</v>
      </c>
      <c r="B12" s="25">
        <v>8</v>
      </c>
      <c r="C12" s="25" t="s">
        <v>163</v>
      </c>
      <c r="D12" s="27" t="s">
        <v>167</v>
      </c>
      <c r="E12" s="25"/>
      <c r="F12" s="27" t="s">
        <v>156</v>
      </c>
      <c r="G12" s="21" t="s">
        <v>156</v>
      </c>
      <c r="H12" s="25" t="s">
        <v>166</v>
      </c>
      <c r="I12" s="24">
        <v>1</v>
      </c>
      <c r="J12" s="21" t="s">
        <v>143</v>
      </c>
      <c r="K12" s="20">
        <v>2.44</v>
      </c>
      <c r="L12" s="20">
        <f t="shared" si="0"/>
        <v>2.44</v>
      </c>
      <c r="M12" s="21">
        <f t="shared" si="1"/>
        <v>10</v>
      </c>
      <c r="N12" s="20">
        <f t="shared" si="2"/>
        <v>24.4</v>
      </c>
      <c r="P12" s="15"/>
      <c r="Q12" s="15"/>
      <c r="R12" s="14"/>
      <c r="S12" s="13"/>
      <c r="T12" s="12"/>
      <c r="U12" s="11"/>
      <c r="V12" s="11"/>
      <c r="W12" s="11"/>
      <c r="X12" s="11"/>
      <c r="Y12" s="11"/>
      <c r="Z12" s="11"/>
      <c r="AA12" s="11"/>
      <c r="AB12" s="11"/>
    </row>
    <row r="13" spans="1:28" s="16" customFormat="1" x14ac:dyDescent="0.3">
      <c r="A13" s="25" t="s">
        <v>142</v>
      </c>
      <c r="B13" s="25">
        <v>9</v>
      </c>
      <c r="C13" s="25" t="s">
        <v>163</v>
      </c>
      <c r="D13" s="27" t="s">
        <v>165</v>
      </c>
      <c r="E13" s="32"/>
      <c r="F13" s="27" t="s">
        <v>156</v>
      </c>
      <c r="G13" s="21" t="s">
        <v>156</v>
      </c>
      <c r="H13" s="25" t="s">
        <v>164</v>
      </c>
      <c r="I13" s="24">
        <v>1</v>
      </c>
      <c r="J13" s="21" t="s">
        <v>143</v>
      </c>
      <c r="K13" s="20">
        <v>2.48</v>
      </c>
      <c r="L13" s="20">
        <f t="shared" si="0"/>
        <v>2.48</v>
      </c>
      <c r="M13" s="21">
        <f t="shared" si="1"/>
        <v>10</v>
      </c>
      <c r="N13" s="20">
        <f t="shared" si="2"/>
        <v>24.8</v>
      </c>
      <c r="P13" s="15"/>
      <c r="Q13" s="15"/>
      <c r="R13" s="14"/>
      <c r="S13" s="13"/>
      <c r="T13" s="12"/>
      <c r="U13" s="11"/>
      <c r="V13" s="11"/>
      <c r="W13" s="11"/>
      <c r="X13" s="11"/>
      <c r="Y13" s="11"/>
      <c r="Z13" s="11"/>
      <c r="AA13" s="11"/>
      <c r="AB13" s="11"/>
    </row>
    <row r="14" spans="1:28" s="16" customFormat="1" x14ac:dyDescent="0.3">
      <c r="A14" s="25" t="s">
        <v>142</v>
      </c>
      <c r="B14" s="25">
        <v>10</v>
      </c>
      <c r="C14" s="25" t="s">
        <v>163</v>
      </c>
      <c r="D14" s="27" t="s">
        <v>162</v>
      </c>
      <c r="E14" s="25"/>
      <c r="F14" s="27" t="s">
        <v>156</v>
      </c>
      <c r="G14" s="21" t="s">
        <v>156</v>
      </c>
      <c r="H14" s="21" t="s">
        <v>161</v>
      </c>
      <c r="I14" s="24">
        <v>1</v>
      </c>
      <c r="J14" s="23" t="s">
        <v>143</v>
      </c>
      <c r="K14" s="20">
        <v>2.48</v>
      </c>
      <c r="L14" s="20">
        <f t="shared" si="0"/>
        <v>2.48</v>
      </c>
      <c r="M14" s="21">
        <f t="shared" si="1"/>
        <v>10</v>
      </c>
      <c r="N14" s="20">
        <f t="shared" si="2"/>
        <v>24.8</v>
      </c>
      <c r="P14" s="15"/>
      <c r="Q14" s="15"/>
      <c r="R14" s="14"/>
      <c r="S14" s="13"/>
      <c r="T14" s="12"/>
      <c r="U14" s="11"/>
      <c r="V14" s="11"/>
      <c r="W14" s="11"/>
      <c r="X14" s="11"/>
      <c r="Y14" s="11"/>
      <c r="Z14" s="11"/>
      <c r="AA14" s="11"/>
      <c r="AB14" s="11"/>
    </row>
    <row r="15" spans="1:28" s="16" customFormat="1" x14ac:dyDescent="0.3">
      <c r="A15" s="25" t="s">
        <v>142</v>
      </c>
      <c r="B15" s="25">
        <v>11</v>
      </c>
      <c r="C15" s="25" t="s">
        <v>158</v>
      </c>
      <c r="D15" s="27" t="s">
        <v>160</v>
      </c>
      <c r="E15" s="25"/>
      <c r="F15" s="27" t="s">
        <v>156</v>
      </c>
      <c r="G15" s="29" t="s">
        <v>156</v>
      </c>
      <c r="H15" s="31" t="s">
        <v>159</v>
      </c>
      <c r="I15" s="30">
        <v>6</v>
      </c>
      <c r="J15" s="23" t="s">
        <v>143</v>
      </c>
      <c r="K15" s="20">
        <v>1</v>
      </c>
      <c r="L15" s="20">
        <f t="shared" si="0"/>
        <v>6</v>
      </c>
      <c r="M15" s="21">
        <f t="shared" si="1"/>
        <v>60</v>
      </c>
      <c r="N15" s="20">
        <f t="shared" ref="N15:N21" si="3">M15*K15</f>
        <v>60</v>
      </c>
      <c r="P15" s="15"/>
      <c r="Q15" s="15"/>
      <c r="R15" s="14"/>
      <c r="S15" s="13"/>
      <c r="T15" s="12"/>
      <c r="U15" s="11"/>
      <c r="V15" s="11"/>
      <c r="W15" s="11"/>
      <c r="X15" s="11"/>
      <c r="Y15" s="11"/>
      <c r="Z15" s="11"/>
      <c r="AA15" s="11"/>
      <c r="AB15" s="11"/>
    </row>
    <row r="16" spans="1:28" s="16" customFormat="1" x14ac:dyDescent="0.3">
      <c r="A16" s="25" t="s">
        <v>142</v>
      </c>
      <c r="B16" s="25">
        <v>12</v>
      </c>
      <c r="C16" s="25" t="s">
        <v>158</v>
      </c>
      <c r="D16" s="27" t="s">
        <v>157</v>
      </c>
      <c r="E16" s="25"/>
      <c r="F16" s="27" t="s">
        <v>156</v>
      </c>
      <c r="G16" s="29" t="s">
        <v>156</v>
      </c>
      <c r="H16" s="31" t="s">
        <v>155</v>
      </c>
      <c r="I16" s="30">
        <v>6</v>
      </c>
      <c r="J16" s="23" t="s">
        <v>143</v>
      </c>
      <c r="K16" s="20">
        <v>1</v>
      </c>
      <c r="L16" s="20">
        <f t="shared" si="0"/>
        <v>6</v>
      </c>
      <c r="M16" s="21">
        <f t="shared" si="1"/>
        <v>60</v>
      </c>
      <c r="N16" s="20">
        <f t="shared" si="3"/>
        <v>60</v>
      </c>
      <c r="P16" s="15"/>
      <c r="Q16" s="15"/>
      <c r="R16" s="14"/>
      <c r="S16" s="13"/>
      <c r="T16" s="12"/>
      <c r="U16" s="11"/>
      <c r="V16" s="11"/>
      <c r="W16" s="11"/>
      <c r="X16" s="11"/>
      <c r="Y16" s="11"/>
      <c r="Z16" s="11"/>
      <c r="AA16" s="11"/>
      <c r="AB16" s="11"/>
    </row>
    <row r="17" spans="1:28" s="16" customFormat="1" x14ac:dyDescent="0.3">
      <c r="A17" s="25" t="s">
        <v>142</v>
      </c>
      <c r="B17" s="25">
        <v>13</v>
      </c>
      <c r="C17" s="25" t="s">
        <v>154</v>
      </c>
      <c r="D17" s="27" t="s">
        <v>153</v>
      </c>
      <c r="E17" s="25"/>
      <c r="F17" s="27" t="s">
        <v>152</v>
      </c>
      <c r="G17" s="29" t="s">
        <v>147</v>
      </c>
      <c r="H17" s="31" t="s">
        <v>151</v>
      </c>
      <c r="I17" s="30">
        <v>4</v>
      </c>
      <c r="J17" s="29" t="s">
        <v>150</v>
      </c>
      <c r="K17" s="28">
        <v>2.4</v>
      </c>
      <c r="L17" s="20">
        <f t="shared" si="0"/>
        <v>9.6</v>
      </c>
      <c r="M17" s="21">
        <f t="shared" si="1"/>
        <v>40</v>
      </c>
      <c r="N17" s="20">
        <f>M17*K17</f>
        <v>96</v>
      </c>
      <c r="P17" s="15"/>
      <c r="Q17" s="15"/>
      <c r="R17" s="14"/>
      <c r="S17" s="13"/>
      <c r="T17" s="12"/>
      <c r="U17" s="11"/>
      <c r="V17" s="11"/>
      <c r="W17" s="11"/>
      <c r="X17" s="11"/>
      <c r="Y17" s="11"/>
      <c r="Z17" s="11"/>
      <c r="AA17" s="11"/>
      <c r="AB17" s="11"/>
    </row>
    <row r="18" spans="1:28" s="16" customFormat="1" ht="30" x14ac:dyDescent="0.3">
      <c r="A18" s="25" t="s">
        <v>142</v>
      </c>
      <c r="B18" s="25">
        <v>14</v>
      </c>
      <c r="C18" s="25" t="s">
        <v>149</v>
      </c>
      <c r="D18" s="27" t="s">
        <v>212</v>
      </c>
      <c r="E18" s="25"/>
      <c r="F18" s="27"/>
      <c r="G18" s="29" t="s">
        <v>148</v>
      </c>
      <c r="H18" s="31" t="s">
        <v>211</v>
      </c>
      <c r="I18" s="30">
        <v>4</v>
      </c>
      <c r="J18" s="29" t="s">
        <v>143</v>
      </c>
      <c r="K18" s="28">
        <f>7.72/100</f>
        <v>7.7199999999999991E-2</v>
      </c>
      <c r="L18" s="20">
        <f t="shared" si="0"/>
        <v>0.30879999999999996</v>
      </c>
      <c r="M18" s="21">
        <f t="shared" si="1"/>
        <v>40</v>
      </c>
      <c r="N18" s="20">
        <f t="shared" si="3"/>
        <v>3.0879999999999996</v>
      </c>
      <c r="P18" s="15"/>
      <c r="Q18" s="15"/>
      <c r="R18" s="14"/>
      <c r="S18" s="13"/>
      <c r="T18" s="12"/>
      <c r="U18" s="11"/>
      <c r="V18" s="11"/>
      <c r="W18" s="11"/>
      <c r="X18" s="11"/>
      <c r="Y18" s="11"/>
      <c r="Z18" s="11"/>
      <c r="AA18" s="11"/>
      <c r="AB18" s="11"/>
    </row>
    <row r="19" spans="1:28" s="16" customFormat="1" ht="30" x14ac:dyDescent="0.3">
      <c r="A19" s="25" t="s">
        <v>142</v>
      </c>
      <c r="B19" s="25">
        <v>15</v>
      </c>
      <c r="C19" s="25" t="s">
        <v>214</v>
      </c>
      <c r="D19" s="27" t="s">
        <v>215</v>
      </c>
      <c r="E19" s="25"/>
      <c r="F19" s="27"/>
      <c r="G19" s="29" t="s">
        <v>148</v>
      </c>
      <c r="H19" s="31" t="s">
        <v>213</v>
      </c>
      <c r="I19" s="30">
        <v>4</v>
      </c>
      <c r="J19" s="29" t="s">
        <v>143</v>
      </c>
      <c r="K19" s="28">
        <f>5.92/100</f>
        <v>5.9200000000000003E-2</v>
      </c>
      <c r="L19" s="20">
        <f t="shared" si="0"/>
        <v>0.23680000000000001</v>
      </c>
      <c r="M19" s="21">
        <f t="shared" si="1"/>
        <v>40</v>
      </c>
      <c r="N19" s="20">
        <f t="shared" si="3"/>
        <v>2.3680000000000003</v>
      </c>
      <c r="P19" s="15"/>
      <c r="Q19" s="15"/>
      <c r="R19" s="14"/>
      <c r="S19" s="13"/>
      <c r="T19" s="12"/>
      <c r="U19" s="11"/>
      <c r="V19" s="11"/>
      <c r="W19" s="11"/>
      <c r="X19" s="11"/>
      <c r="Y19" s="11"/>
      <c r="Z19" s="11"/>
      <c r="AA19" s="11"/>
      <c r="AB19" s="11"/>
    </row>
    <row r="20" spans="1:28" s="16" customFormat="1" ht="30" x14ac:dyDescent="0.3">
      <c r="A20" s="25" t="s">
        <v>142</v>
      </c>
      <c r="B20" s="25">
        <v>16</v>
      </c>
      <c r="C20" s="25" t="s">
        <v>219</v>
      </c>
      <c r="D20" s="27" t="s">
        <v>216</v>
      </c>
      <c r="E20" s="25"/>
      <c r="F20" s="27"/>
      <c r="G20" s="29" t="s">
        <v>148</v>
      </c>
      <c r="H20" s="25" t="s">
        <v>217</v>
      </c>
      <c r="I20" s="24">
        <v>4</v>
      </c>
      <c r="J20" s="21" t="s">
        <v>143</v>
      </c>
      <c r="K20" s="20">
        <f>11.78/100</f>
        <v>0.11779999999999999</v>
      </c>
      <c r="L20" s="20">
        <f>I20*K20</f>
        <v>0.47119999999999995</v>
      </c>
      <c r="M20" s="21">
        <f t="shared" si="1"/>
        <v>40</v>
      </c>
      <c r="N20" s="20">
        <f t="shared" si="3"/>
        <v>4.7119999999999997</v>
      </c>
      <c r="P20" s="15"/>
      <c r="Q20" s="15"/>
      <c r="R20" s="14"/>
      <c r="S20" s="13"/>
      <c r="T20" s="12"/>
      <c r="U20" s="11"/>
      <c r="V20" s="11"/>
      <c r="W20" s="11"/>
      <c r="X20" s="11"/>
      <c r="Y20" s="11"/>
      <c r="Z20" s="11"/>
      <c r="AA20" s="11"/>
      <c r="AB20" s="11"/>
    </row>
    <row r="21" spans="1:28" s="16" customFormat="1" ht="30" x14ac:dyDescent="0.3">
      <c r="A21" s="25" t="s">
        <v>142</v>
      </c>
      <c r="B21" s="25">
        <v>17</v>
      </c>
      <c r="C21" s="25" t="s">
        <v>219</v>
      </c>
      <c r="D21" s="27" t="s">
        <v>218</v>
      </c>
      <c r="E21" s="25"/>
      <c r="F21" s="27"/>
      <c r="G21" s="29" t="s">
        <v>148</v>
      </c>
      <c r="H21" s="25" t="s">
        <v>223</v>
      </c>
      <c r="I21" s="24">
        <v>8</v>
      </c>
      <c r="J21" s="21" t="s">
        <v>143</v>
      </c>
      <c r="K21" s="20">
        <f>8.03/100</f>
        <v>8.0299999999999996E-2</v>
      </c>
      <c r="L21" s="20">
        <f>I21*K21</f>
        <v>0.64239999999999997</v>
      </c>
      <c r="M21" s="21">
        <f t="shared" si="1"/>
        <v>80</v>
      </c>
      <c r="N21" s="20">
        <f t="shared" si="3"/>
        <v>6.4239999999999995</v>
      </c>
      <c r="P21" s="15"/>
      <c r="Q21" s="15"/>
      <c r="R21" s="14"/>
      <c r="S21" s="13"/>
      <c r="T21" s="12"/>
      <c r="U21" s="11"/>
      <c r="V21" s="11"/>
      <c r="W21" s="11"/>
      <c r="X21" s="11"/>
      <c r="Y21" s="11"/>
      <c r="Z21" s="11"/>
      <c r="AA21" s="11"/>
      <c r="AB21" s="11"/>
    </row>
    <row r="22" spans="1:28" s="16" customFormat="1" ht="30" x14ac:dyDescent="0.3">
      <c r="A22" s="25" t="s">
        <v>142</v>
      </c>
      <c r="B22" s="25">
        <v>18</v>
      </c>
      <c r="C22" s="25" t="s">
        <v>221</v>
      </c>
      <c r="D22" s="27" t="s">
        <v>220</v>
      </c>
      <c r="E22" s="25"/>
      <c r="F22" s="27"/>
      <c r="G22" s="29" t="s">
        <v>148</v>
      </c>
      <c r="H22" s="25" t="s">
        <v>222</v>
      </c>
      <c r="I22" s="24">
        <v>2</v>
      </c>
      <c r="J22" s="21" t="s">
        <v>143</v>
      </c>
      <c r="K22" s="20">
        <f>10.22/100</f>
        <v>0.10220000000000001</v>
      </c>
      <c r="L22" s="20">
        <f>I22*K22</f>
        <v>0.20440000000000003</v>
      </c>
      <c r="M22" s="21">
        <f t="shared" si="1"/>
        <v>20</v>
      </c>
      <c r="N22" s="20">
        <f>M22*K22</f>
        <v>2.0440000000000005</v>
      </c>
      <c r="P22" s="15"/>
      <c r="Q22" s="15"/>
      <c r="R22" s="14"/>
      <c r="S22" s="13"/>
      <c r="T22" s="12"/>
      <c r="U22" s="11"/>
      <c r="V22" s="11"/>
      <c r="W22" s="11"/>
      <c r="X22" s="11"/>
      <c r="Y22" s="11"/>
      <c r="Z22" s="11"/>
      <c r="AA22" s="11"/>
      <c r="AB22" s="11"/>
    </row>
    <row r="23" spans="1:28" s="16" customFormat="1" ht="30" x14ac:dyDescent="0.3">
      <c r="A23" s="25" t="s">
        <v>142</v>
      </c>
      <c r="B23" s="25">
        <v>19</v>
      </c>
      <c r="C23" s="25" t="s">
        <v>224</v>
      </c>
      <c r="D23" s="27" t="s">
        <v>220</v>
      </c>
      <c r="E23" s="25"/>
      <c r="F23" s="27"/>
      <c r="G23" s="29" t="s">
        <v>148</v>
      </c>
      <c r="H23" s="25" t="s">
        <v>225</v>
      </c>
      <c r="I23" s="24">
        <v>1</v>
      </c>
      <c r="J23" s="21" t="s">
        <v>143</v>
      </c>
      <c r="K23" s="20">
        <f>12.28/100</f>
        <v>0.12279999999999999</v>
      </c>
      <c r="L23" s="20">
        <f>I23*K23</f>
        <v>0.12279999999999999</v>
      </c>
      <c r="M23" s="21">
        <f t="shared" si="1"/>
        <v>10</v>
      </c>
      <c r="N23" s="20">
        <f>M23*K23</f>
        <v>1.228</v>
      </c>
      <c r="P23" s="15"/>
      <c r="Q23" s="15"/>
      <c r="R23" s="14"/>
      <c r="S23" s="13"/>
      <c r="T23" s="12"/>
      <c r="U23" s="11"/>
      <c r="V23" s="11"/>
      <c r="W23" s="11"/>
      <c r="X23" s="11"/>
      <c r="Y23" s="11"/>
      <c r="Z23" s="11"/>
      <c r="AA23" s="11"/>
      <c r="AB23" s="11"/>
    </row>
    <row r="24" spans="1:28" s="16" customFormat="1" x14ac:dyDescent="0.3">
      <c r="A24" s="25" t="s">
        <v>142</v>
      </c>
      <c r="B24" s="26"/>
      <c r="C24" s="25" t="s">
        <v>146</v>
      </c>
      <c r="D24" s="27"/>
      <c r="E24" s="25"/>
      <c r="F24" s="27"/>
      <c r="G24" s="21"/>
      <c r="H24" s="21"/>
      <c r="I24" s="24">
        <v>1</v>
      </c>
      <c r="J24" s="23" t="s">
        <v>150</v>
      </c>
      <c r="K24" s="20"/>
      <c r="L24" s="22">
        <f>SUM(L5:L23)</f>
        <v>450.52640000000019</v>
      </c>
      <c r="M24" s="21">
        <f>$M$3*I24</f>
        <v>10</v>
      </c>
      <c r="N24" s="20">
        <f>SUM(N5:N23)</f>
        <v>4505.264000000001</v>
      </c>
      <c r="P24" s="15"/>
      <c r="Q24" s="15"/>
      <c r="R24" s="14"/>
      <c r="S24" s="13"/>
      <c r="T24" s="12"/>
      <c r="U24" s="11"/>
      <c r="V24" s="11"/>
      <c r="W24" s="11"/>
      <c r="X24" s="11"/>
      <c r="Y24" s="11"/>
      <c r="Z24" s="11"/>
      <c r="AA24" s="11"/>
      <c r="AB24" s="11"/>
    </row>
    <row r="25" spans="1:28" s="16" customFormat="1" x14ac:dyDescent="0.3">
      <c r="A25" s="25" t="s">
        <v>142</v>
      </c>
      <c r="B25" s="26"/>
      <c r="C25" s="25" t="s">
        <v>145</v>
      </c>
      <c r="D25" s="27"/>
      <c r="E25" s="25"/>
      <c r="F25" s="27" t="s">
        <v>144</v>
      </c>
      <c r="G25" s="21"/>
      <c r="H25" s="21"/>
      <c r="I25" s="24">
        <v>1</v>
      </c>
      <c r="J25" s="23" t="s">
        <v>205</v>
      </c>
      <c r="K25" s="20">
        <v>90</v>
      </c>
      <c r="L25" s="20">
        <f>I25*K25</f>
        <v>90</v>
      </c>
      <c r="M25" s="21">
        <f>$M$3*I25</f>
        <v>10</v>
      </c>
      <c r="N25" s="20">
        <f>M25*K25</f>
        <v>900</v>
      </c>
      <c r="P25" s="15"/>
      <c r="Q25" s="15"/>
      <c r="R25" s="14"/>
      <c r="S25" s="13"/>
      <c r="T25" s="12"/>
      <c r="U25" s="11"/>
      <c r="V25" s="11"/>
      <c r="W25" s="11"/>
      <c r="X25" s="11"/>
      <c r="Y25" s="11"/>
      <c r="Z25" s="11"/>
      <c r="AA25" s="11"/>
      <c r="AB25" s="11"/>
    </row>
    <row r="26" spans="1:28" s="16" customFormat="1" x14ac:dyDescent="0.3">
      <c r="A26" s="25" t="s">
        <v>142</v>
      </c>
      <c r="B26" s="26"/>
      <c r="C26" s="25" t="s">
        <v>141</v>
      </c>
      <c r="D26" s="27"/>
      <c r="E26" s="25"/>
      <c r="F26" s="27"/>
      <c r="G26" s="21"/>
      <c r="H26" s="21"/>
      <c r="I26" s="24">
        <v>1</v>
      </c>
      <c r="J26" s="23" t="s">
        <v>206</v>
      </c>
      <c r="K26" s="20"/>
      <c r="L26" s="22">
        <f>L24+L25</f>
        <v>540.52640000000019</v>
      </c>
      <c r="M26" s="21">
        <f>$M$3*I26</f>
        <v>10</v>
      </c>
      <c r="N26" s="20">
        <f>L26*M26</f>
        <v>5405.2640000000019</v>
      </c>
      <c r="P26" s="15"/>
      <c r="Q26" s="15"/>
      <c r="R26" s="14"/>
      <c r="S26" s="13"/>
      <c r="T26" s="12"/>
      <c r="U26" s="11"/>
      <c r="V26" s="11"/>
      <c r="W26" s="11"/>
      <c r="X26" s="11"/>
      <c r="Y26" s="11"/>
      <c r="Z26" s="11"/>
      <c r="AA26" s="11"/>
      <c r="AB26" s="11"/>
    </row>
    <row r="27" spans="1:28" s="16" customFormat="1" x14ac:dyDescent="0.3">
      <c r="A27" s="13"/>
      <c r="C27" s="19"/>
      <c r="D27" s="19"/>
      <c r="E27" s="19"/>
      <c r="F27" s="19"/>
      <c r="G27" s="15"/>
      <c r="H27" s="15"/>
      <c r="I27" s="18"/>
      <c r="J27" s="17"/>
      <c r="K27" s="17"/>
      <c r="N27" s="17"/>
      <c r="P27" s="15"/>
      <c r="Q27" s="15"/>
      <c r="R27" s="14"/>
      <c r="S27" s="13"/>
      <c r="T27" s="12"/>
      <c r="U27" s="11"/>
      <c r="V27" s="11"/>
      <c r="W27" s="11"/>
      <c r="X27" s="11"/>
      <c r="Y27" s="11"/>
      <c r="Z27" s="11"/>
      <c r="AA27" s="11"/>
      <c r="AB27" s="11"/>
    </row>
  </sheetData>
  <mergeCells count="1">
    <mergeCell ref="C3:J3"/>
  </mergeCells>
  <pageMargins left="0.7" right="0.7" top="0.75" bottom="0.75" header="0.3" footer="0.3"/>
  <pageSetup scale="5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27"/>
  <sheetViews>
    <sheetView zoomScale="70" zoomScaleNormal="70" zoomScalePageLayoutView="75" workbookViewId="0">
      <selection activeCell="O6" sqref="O6"/>
    </sheetView>
  </sheetViews>
  <sheetFormatPr defaultColWidth="8.85546875" defaultRowHeight="15.75" x14ac:dyDescent="0.3"/>
  <cols>
    <col min="1" max="1" width="19.42578125" style="13" customWidth="1"/>
    <col min="2" max="2" width="13.85546875" style="16" customWidth="1"/>
    <col min="3" max="3" width="26.28515625" style="19" customWidth="1"/>
    <col min="4" max="4" width="51.28515625" style="19" customWidth="1"/>
    <col min="5" max="5" width="26.42578125" style="19" customWidth="1"/>
    <col min="6" max="6" width="29.140625" style="19" customWidth="1"/>
    <col min="7" max="7" width="23.42578125" style="15" customWidth="1"/>
    <col min="8" max="8" width="26.140625" style="15" customWidth="1"/>
    <col min="9" max="9" width="15.140625" style="18" customWidth="1"/>
    <col min="10" max="10" width="10" style="17" customWidth="1"/>
    <col min="11" max="11" width="16" style="17" customWidth="1"/>
    <col min="12" max="12" width="19.140625" style="16" customWidth="1"/>
    <col min="13" max="13" width="15.7109375" style="16" customWidth="1"/>
    <col min="14" max="14" width="17.42578125" style="17" customWidth="1"/>
    <col min="15" max="15" width="15.7109375" style="16" customWidth="1"/>
    <col min="16" max="17" width="11.85546875" style="15" customWidth="1"/>
    <col min="18" max="18" width="11.85546875" style="14" customWidth="1"/>
    <col min="19" max="19" width="8.85546875" style="13"/>
    <col min="20" max="20" width="11.42578125" style="12" customWidth="1"/>
    <col min="21" max="26" width="8.85546875" style="11"/>
    <col min="27" max="27" width="5" style="11" customWidth="1"/>
    <col min="28" max="28" width="18.42578125" style="11" bestFit="1" customWidth="1"/>
    <col min="29" max="29" width="43.140625" style="11" bestFit="1" customWidth="1"/>
    <col min="30" max="30" width="22.42578125" style="11" bestFit="1" customWidth="1"/>
    <col min="31" max="31" width="25.140625" style="11" bestFit="1" customWidth="1"/>
    <col min="32" max="32" width="18" style="11" bestFit="1" customWidth="1"/>
    <col min="33" max="33" width="20.42578125" style="11" bestFit="1" customWidth="1"/>
    <col min="34" max="34" width="8.7109375" style="11" customWidth="1"/>
    <col min="35" max="35" width="4.7109375" style="11" customWidth="1"/>
    <col min="36" max="36" width="9.140625" style="11" bestFit="1" customWidth="1"/>
    <col min="37" max="37" width="8.42578125" style="11" customWidth="1"/>
    <col min="38" max="39" width="10.42578125" style="11" bestFit="1" customWidth="1"/>
    <col min="40" max="40" width="10.140625" style="11" bestFit="1" customWidth="1"/>
    <col min="41" max="41" width="8.85546875" style="11"/>
    <col min="42" max="42" width="9.140625" style="11" bestFit="1" customWidth="1"/>
    <col min="43" max="43" width="10.42578125" style="11" bestFit="1" customWidth="1"/>
    <col min="44" max="16384" width="8.85546875" style="11"/>
  </cols>
  <sheetData>
    <row r="1" spans="1:28" ht="16.5" x14ac:dyDescent="0.35">
      <c r="A1" s="51">
        <v>41689</v>
      </c>
    </row>
    <row r="2" spans="1:28" s="16" customFormat="1" ht="16.5" thickBot="1" x14ac:dyDescent="0.35">
      <c r="A2" s="13"/>
      <c r="C2" s="19"/>
      <c r="D2" s="19"/>
      <c r="E2" s="19"/>
      <c r="F2" s="19"/>
      <c r="G2" s="15"/>
      <c r="H2" s="15"/>
      <c r="I2" s="18"/>
      <c r="J2" s="17"/>
      <c r="K2" s="17"/>
      <c r="M2" s="42"/>
      <c r="N2" s="41"/>
      <c r="P2" s="15"/>
      <c r="Q2" s="15"/>
      <c r="R2" s="14"/>
      <c r="S2" s="13"/>
      <c r="T2" s="12"/>
      <c r="U2" s="11"/>
      <c r="V2" s="11"/>
      <c r="W2" s="11"/>
      <c r="X2" s="11"/>
      <c r="Y2" s="11"/>
      <c r="Z2" s="11"/>
      <c r="AA2" s="11"/>
      <c r="AB2" s="11"/>
    </row>
    <row r="3" spans="1:28" s="33" customFormat="1" ht="25.5" thickBot="1" x14ac:dyDescent="0.55000000000000004">
      <c r="A3" s="40"/>
      <c r="B3" s="49"/>
      <c r="C3" s="61" t="s">
        <v>230</v>
      </c>
      <c r="D3" s="62"/>
      <c r="E3" s="62"/>
      <c r="F3" s="62"/>
      <c r="G3" s="62"/>
      <c r="H3" s="62"/>
      <c r="I3" s="62"/>
      <c r="J3" s="63"/>
      <c r="K3" s="50" t="s">
        <v>207</v>
      </c>
      <c r="L3" s="40" t="s">
        <v>195</v>
      </c>
      <c r="M3" s="39">
        <v>10</v>
      </c>
      <c r="N3" s="48" t="s">
        <v>207</v>
      </c>
      <c r="O3" s="33" t="s">
        <v>229</v>
      </c>
      <c r="P3" s="38"/>
      <c r="Q3" s="38"/>
      <c r="R3" s="37"/>
      <c r="S3" s="36"/>
      <c r="T3" s="35"/>
      <c r="U3" s="34"/>
      <c r="V3" s="34"/>
      <c r="W3" s="34"/>
      <c r="X3" s="34"/>
      <c r="Y3" s="34"/>
      <c r="Z3" s="34"/>
      <c r="AA3" s="34"/>
      <c r="AB3" s="34"/>
    </row>
    <row r="4" spans="1:28" s="16" customFormat="1" ht="16.5" thickBot="1" x14ac:dyDescent="0.35">
      <c r="A4" s="43" t="s">
        <v>203</v>
      </c>
      <c r="B4" s="43" t="s">
        <v>202</v>
      </c>
      <c r="C4" s="43" t="s">
        <v>201</v>
      </c>
      <c r="D4" s="44" t="s">
        <v>200</v>
      </c>
      <c r="E4" s="43" t="s">
        <v>199</v>
      </c>
      <c r="F4" s="43" t="s">
        <v>198</v>
      </c>
      <c r="G4" s="45" t="s">
        <v>197</v>
      </c>
      <c r="H4" s="43" t="s">
        <v>196</v>
      </c>
      <c r="I4" s="46" t="s">
        <v>195</v>
      </c>
      <c r="J4" s="45" t="s">
        <v>194</v>
      </c>
      <c r="K4" s="45" t="s">
        <v>193</v>
      </c>
      <c r="L4" s="45" t="s">
        <v>192</v>
      </c>
      <c r="M4" s="45" t="s">
        <v>191</v>
      </c>
      <c r="N4" s="47" t="s">
        <v>190</v>
      </c>
      <c r="P4" s="15"/>
      <c r="Q4" s="15"/>
      <c r="R4" s="14"/>
      <c r="S4" s="13"/>
      <c r="T4" s="12"/>
      <c r="U4" s="11"/>
      <c r="V4" s="11"/>
      <c r="W4" s="11"/>
      <c r="X4" s="11"/>
      <c r="Y4" s="11"/>
      <c r="Z4" s="11"/>
      <c r="AA4" s="11"/>
      <c r="AB4" s="11"/>
    </row>
    <row r="5" spans="1:28" s="16" customFormat="1" x14ac:dyDescent="0.3">
      <c r="A5" s="25" t="s">
        <v>142</v>
      </c>
      <c r="B5" s="25">
        <v>1</v>
      </c>
      <c r="C5" s="25" t="s">
        <v>189</v>
      </c>
      <c r="D5" s="27" t="s">
        <v>189</v>
      </c>
      <c r="E5" s="32"/>
      <c r="F5" s="27" t="s">
        <v>188</v>
      </c>
      <c r="G5" s="21" t="s">
        <v>187</v>
      </c>
      <c r="H5" s="25" t="s">
        <v>142</v>
      </c>
      <c r="I5" s="24">
        <v>1</v>
      </c>
      <c r="J5" s="21" t="s">
        <v>143</v>
      </c>
      <c r="K5" s="20">
        <v>125</v>
      </c>
      <c r="L5" s="20">
        <f t="shared" ref="L5:L19" si="0">I5*K5</f>
        <v>125</v>
      </c>
      <c r="M5" s="21">
        <f t="shared" ref="M5:M23" si="1">$M$3*I5</f>
        <v>10</v>
      </c>
      <c r="N5" s="20">
        <f t="shared" ref="N5:N14" si="2">M5*K5</f>
        <v>1250</v>
      </c>
      <c r="O5" s="52">
        <v>41696</v>
      </c>
      <c r="P5" s="15"/>
      <c r="Q5" s="15"/>
      <c r="R5" s="14"/>
      <c r="S5" s="13"/>
      <c r="T5" s="12"/>
      <c r="U5" s="11"/>
      <c r="V5" s="11"/>
      <c r="W5" s="11"/>
      <c r="X5" s="11"/>
      <c r="Y5" s="11"/>
      <c r="Z5" s="11"/>
      <c r="AA5" s="11"/>
      <c r="AB5" s="11"/>
    </row>
    <row r="6" spans="1:28" s="16" customFormat="1" x14ac:dyDescent="0.3">
      <c r="A6" s="25" t="s">
        <v>142</v>
      </c>
      <c r="B6" s="25">
        <v>2</v>
      </c>
      <c r="C6" s="25" t="s">
        <v>186</v>
      </c>
      <c r="D6" s="27" t="s">
        <v>185</v>
      </c>
      <c r="E6" s="25"/>
      <c r="F6" s="27" t="s">
        <v>184</v>
      </c>
      <c r="G6" s="21" t="s">
        <v>175</v>
      </c>
      <c r="H6" s="25" t="s">
        <v>183</v>
      </c>
      <c r="I6" s="24">
        <v>2</v>
      </c>
      <c r="J6" s="21" t="s">
        <v>143</v>
      </c>
      <c r="K6" s="20">
        <v>121.87</v>
      </c>
      <c r="L6" s="20">
        <f t="shared" si="0"/>
        <v>243.74</v>
      </c>
      <c r="M6" s="21">
        <f t="shared" si="1"/>
        <v>20</v>
      </c>
      <c r="N6" s="20">
        <f t="shared" si="2"/>
        <v>2437.4</v>
      </c>
      <c r="O6" s="52">
        <v>41695</v>
      </c>
      <c r="P6" s="15"/>
      <c r="Q6" s="15"/>
      <c r="R6" s="14"/>
      <c r="S6" s="13"/>
      <c r="T6" s="12"/>
      <c r="U6" s="11"/>
      <c r="V6" s="11"/>
      <c r="W6" s="11"/>
      <c r="X6" s="11"/>
      <c r="Y6" s="11"/>
      <c r="Z6" s="11"/>
      <c r="AA6" s="11"/>
      <c r="AB6" s="11"/>
    </row>
    <row r="7" spans="1:28" s="16" customFormat="1" ht="30" x14ac:dyDescent="0.3">
      <c r="A7" s="25" t="s">
        <v>142</v>
      </c>
      <c r="B7" s="25">
        <v>3</v>
      </c>
      <c r="C7" s="25" t="s">
        <v>182</v>
      </c>
      <c r="D7" s="27" t="s">
        <v>181</v>
      </c>
      <c r="E7" s="25" t="s">
        <v>144</v>
      </c>
      <c r="F7" s="27" t="s">
        <v>180</v>
      </c>
      <c r="G7" s="21" t="s">
        <v>175</v>
      </c>
      <c r="H7" s="25" t="s">
        <v>179</v>
      </c>
      <c r="I7" s="24">
        <v>2</v>
      </c>
      <c r="J7" s="21" t="s">
        <v>143</v>
      </c>
      <c r="K7" s="20">
        <v>33.86</v>
      </c>
      <c r="L7" s="20">
        <f t="shared" si="0"/>
        <v>67.72</v>
      </c>
      <c r="M7" s="21">
        <f t="shared" si="1"/>
        <v>20</v>
      </c>
      <c r="N7" s="20">
        <f t="shared" si="2"/>
        <v>677.2</v>
      </c>
      <c r="O7" s="16" t="s">
        <v>231</v>
      </c>
      <c r="P7" s="15"/>
      <c r="Q7" s="15"/>
      <c r="R7" s="14"/>
      <c r="S7" s="13"/>
      <c r="T7" s="12"/>
      <c r="U7" s="11"/>
      <c r="V7" s="11"/>
      <c r="W7" s="11"/>
      <c r="X7" s="11"/>
      <c r="Y7" s="11"/>
      <c r="Z7" s="11"/>
      <c r="AA7" s="11"/>
      <c r="AB7" s="11"/>
    </row>
    <row r="8" spans="1:28" s="16" customFormat="1" ht="30" x14ac:dyDescent="0.3">
      <c r="A8" s="25" t="s">
        <v>142</v>
      </c>
      <c r="B8" s="25">
        <v>4</v>
      </c>
      <c r="C8" s="25" t="s">
        <v>178</v>
      </c>
      <c r="D8" s="27" t="s">
        <v>208</v>
      </c>
      <c r="E8" s="25"/>
      <c r="F8" s="27" t="s">
        <v>210</v>
      </c>
      <c r="G8" s="21" t="s">
        <v>147</v>
      </c>
      <c r="H8" s="25" t="s">
        <v>209</v>
      </c>
      <c r="I8" s="24">
        <v>2</v>
      </c>
      <c r="J8" s="21" t="s">
        <v>143</v>
      </c>
      <c r="K8" s="20">
        <v>2.86</v>
      </c>
      <c r="L8" s="20">
        <f t="shared" si="0"/>
        <v>5.72</v>
      </c>
      <c r="M8" s="21">
        <f t="shared" si="1"/>
        <v>20</v>
      </c>
      <c r="N8" s="20">
        <f t="shared" si="2"/>
        <v>57.199999999999996</v>
      </c>
      <c r="O8" s="52">
        <v>41695</v>
      </c>
      <c r="P8" s="15"/>
      <c r="Q8" s="15"/>
      <c r="R8" s="14"/>
      <c r="S8" s="13"/>
      <c r="T8" s="12"/>
      <c r="U8" s="11"/>
      <c r="V8" s="11"/>
      <c r="W8" s="11"/>
      <c r="X8" s="11"/>
      <c r="Y8" s="11"/>
      <c r="Z8" s="11"/>
      <c r="AA8" s="11"/>
      <c r="AB8" s="11"/>
    </row>
    <row r="9" spans="1:28" s="16" customFormat="1" x14ac:dyDescent="0.3">
      <c r="A9" s="25" t="s">
        <v>142</v>
      </c>
      <c r="B9" s="25">
        <v>5</v>
      </c>
      <c r="C9" s="25" t="s">
        <v>178</v>
      </c>
      <c r="D9" s="27" t="s">
        <v>177</v>
      </c>
      <c r="E9" s="25"/>
      <c r="F9" s="27" t="s">
        <v>176</v>
      </c>
      <c r="G9" s="21" t="s">
        <v>175</v>
      </c>
      <c r="H9" s="25" t="s">
        <v>174</v>
      </c>
      <c r="I9" s="24">
        <v>4</v>
      </c>
      <c r="J9" s="21" t="s">
        <v>143</v>
      </c>
      <c r="K9" s="20">
        <v>4.79</v>
      </c>
      <c r="L9" s="20">
        <f t="shared" si="0"/>
        <v>19.16</v>
      </c>
      <c r="M9" s="21">
        <f t="shared" si="1"/>
        <v>40</v>
      </c>
      <c r="N9" s="20">
        <f t="shared" si="2"/>
        <v>191.6</v>
      </c>
      <c r="O9" s="16" t="s">
        <v>231</v>
      </c>
      <c r="P9" s="15"/>
      <c r="Q9" s="15"/>
      <c r="R9" s="14"/>
      <c r="S9" s="13"/>
      <c r="T9" s="12"/>
      <c r="U9" s="11"/>
      <c r="V9" s="11"/>
      <c r="W9" s="11"/>
      <c r="X9" s="11"/>
      <c r="Y9" s="11"/>
      <c r="Z9" s="11"/>
      <c r="AA9" s="11"/>
      <c r="AB9" s="11"/>
    </row>
    <row r="10" spans="1:28" s="16" customFormat="1" x14ac:dyDescent="0.3">
      <c r="A10" s="25" t="s">
        <v>142</v>
      </c>
      <c r="B10" s="25">
        <v>6</v>
      </c>
      <c r="C10" s="25" t="s">
        <v>173</v>
      </c>
      <c r="D10" s="27" t="s">
        <v>172</v>
      </c>
      <c r="E10" s="25"/>
      <c r="F10" s="27" t="s">
        <v>171</v>
      </c>
      <c r="G10" s="21" t="s">
        <v>147</v>
      </c>
      <c r="H10" s="25" t="s">
        <v>170</v>
      </c>
      <c r="I10" s="24">
        <v>4</v>
      </c>
      <c r="J10" s="21" t="s">
        <v>143</v>
      </c>
      <c r="K10" s="20">
        <v>0.69</v>
      </c>
      <c r="L10" s="20">
        <f t="shared" si="0"/>
        <v>2.76</v>
      </c>
      <c r="M10" s="21">
        <f t="shared" si="1"/>
        <v>40</v>
      </c>
      <c r="N10" s="20">
        <f t="shared" si="2"/>
        <v>27.599999999999998</v>
      </c>
      <c r="O10" s="16" t="s">
        <v>231</v>
      </c>
      <c r="P10" s="15"/>
      <c r="Q10" s="15"/>
      <c r="R10" s="14"/>
      <c r="S10" s="13"/>
      <c r="T10" s="12"/>
      <c r="U10" s="11"/>
      <c r="V10" s="11"/>
      <c r="W10" s="11"/>
      <c r="X10" s="11"/>
      <c r="Y10" s="11"/>
      <c r="Z10" s="11"/>
      <c r="AA10" s="11"/>
      <c r="AB10" s="11"/>
    </row>
    <row r="11" spans="1:28" s="16" customFormat="1" x14ac:dyDescent="0.3">
      <c r="A11" s="25" t="s">
        <v>142</v>
      </c>
      <c r="B11" s="25">
        <v>7</v>
      </c>
      <c r="C11" s="25" t="s">
        <v>163</v>
      </c>
      <c r="D11" s="27" t="s">
        <v>169</v>
      </c>
      <c r="E11" s="25"/>
      <c r="F11" s="27" t="s">
        <v>156</v>
      </c>
      <c r="G11" s="21" t="s">
        <v>156</v>
      </c>
      <c r="H11" s="25" t="s">
        <v>168</v>
      </c>
      <c r="I11" s="24">
        <v>1</v>
      </c>
      <c r="J11" s="21" t="s">
        <v>143</v>
      </c>
      <c r="K11" s="20">
        <v>2.21</v>
      </c>
      <c r="L11" s="20">
        <f t="shared" si="0"/>
        <v>2.21</v>
      </c>
      <c r="M11" s="21">
        <f t="shared" si="1"/>
        <v>10</v>
      </c>
      <c r="N11" s="20">
        <f t="shared" si="2"/>
        <v>22.1</v>
      </c>
      <c r="O11" s="16" t="s">
        <v>231</v>
      </c>
      <c r="P11" s="15"/>
      <c r="Q11" s="15"/>
      <c r="R11" s="14"/>
      <c r="S11" s="13"/>
      <c r="T11" s="12"/>
      <c r="U11" s="11"/>
      <c r="V11" s="11"/>
      <c r="W11" s="11"/>
      <c r="X11" s="11"/>
      <c r="Y11" s="11"/>
      <c r="Z11" s="11"/>
      <c r="AA11" s="11"/>
      <c r="AB11" s="11"/>
    </row>
    <row r="12" spans="1:28" s="16" customFormat="1" x14ac:dyDescent="0.3">
      <c r="A12" s="25" t="s">
        <v>142</v>
      </c>
      <c r="B12" s="25">
        <v>8</v>
      </c>
      <c r="C12" s="25" t="s">
        <v>163</v>
      </c>
      <c r="D12" s="27" t="s">
        <v>167</v>
      </c>
      <c r="E12" s="25"/>
      <c r="F12" s="27" t="s">
        <v>156</v>
      </c>
      <c r="G12" s="21" t="s">
        <v>156</v>
      </c>
      <c r="H12" s="25" t="s">
        <v>166</v>
      </c>
      <c r="I12" s="24">
        <v>1</v>
      </c>
      <c r="J12" s="21" t="s">
        <v>143</v>
      </c>
      <c r="K12" s="20">
        <v>2.19</v>
      </c>
      <c r="L12" s="20">
        <f t="shared" si="0"/>
        <v>2.19</v>
      </c>
      <c r="M12" s="21">
        <f t="shared" si="1"/>
        <v>10</v>
      </c>
      <c r="N12" s="20">
        <f t="shared" si="2"/>
        <v>21.9</v>
      </c>
      <c r="O12" s="16" t="s">
        <v>231</v>
      </c>
      <c r="P12" s="15"/>
      <c r="Q12" s="15"/>
      <c r="R12" s="14"/>
      <c r="S12" s="13"/>
      <c r="T12" s="12"/>
      <c r="U12" s="11"/>
      <c r="V12" s="11"/>
      <c r="W12" s="11"/>
      <c r="X12" s="11"/>
      <c r="Y12" s="11"/>
      <c r="Z12" s="11"/>
      <c r="AA12" s="11"/>
      <c r="AB12" s="11"/>
    </row>
    <row r="13" spans="1:28" s="16" customFormat="1" x14ac:dyDescent="0.3">
      <c r="A13" s="25" t="s">
        <v>142</v>
      </c>
      <c r="B13" s="25">
        <v>9</v>
      </c>
      <c r="C13" s="25" t="s">
        <v>163</v>
      </c>
      <c r="D13" s="27" t="s">
        <v>165</v>
      </c>
      <c r="E13" s="32"/>
      <c r="F13" s="27" t="s">
        <v>156</v>
      </c>
      <c r="G13" s="21" t="s">
        <v>156</v>
      </c>
      <c r="H13" s="25" t="s">
        <v>164</v>
      </c>
      <c r="I13" s="24">
        <v>1</v>
      </c>
      <c r="J13" s="21" t="s">
        <v>143</v>
      </c>
      <c r="K13" s="20">
        <v>2.13</v>
      </c>
      <c r="L13" s="20">
        <f t="shared" si="0"/>
        <v>2.13</v>
      </c>
      <c r="M13" s="21">
        <f t="shared" si="1"/>
        <v>10</v>
      </c>
      <c r="N13" s="20">
        <f t="shared" si="2"/>
        <v>21.299999999999997</v>
      </c>
      <c r="O13" s="16" t="s">
        <v>231</v>
      </c>
      <c r="P13" s="15"/>
      <c r="Q13" s="15"/>
      <c r="R13" s="14"/>
      <c r="S13" s="13"/>
      <c r="T13" s="12"/>
      <c r="U13" s="11"/>
      <c r="V13" s="11"/>
      <c r="W13" s="11"/>
      <c r="X13" s="11"/>
      <c r="Y13" s="11"/>
      <c r="Z13" s="11"/>
      <c r="AA13" s="11"/>
      <c r="AB13" s="11"/>
    </row>
    <row r="14" spans="1:28" s="16" customFormat="1" x14ac:dyDescent="0.3">
      <c r="A14" s="25" t="s">
        <v>142</v>
      </c>
      <c r="B14" s="25">
        <v>10</v>
      </c>
      <c r="C14" s="25" t="s">
        <v>163</v>
      </c>
      <c r="D14" s="27" t="s">
        <v>162</v>
      </c>
      <c r="E14" s="25"/>
      <c r="F14" s="27" t="s">
        <v>156</v>
      </c>
      <c r="G14" s="21" t="s">
        <v>156</v>
      </c>
      <c r="H14" s="21" t="s">
        <v>161</v>
      </c>
      <c r="I14" s="24">
        <v>1</v>
      </c>
      <c r="J14" s="23" t="s">
        <v>143</v>
      </c>
      <c r="K14" s="20">
        <v>2.2000000000000002</v>
      </c>
      <c r="L14" s="20">
        <f t="shared" si="0"/>
        <v>2.2000000000000002</v>
      </c>
      <c r="M14" s="21">
        <f t="shared" si="1"/>
        <v>10</v>
      </c>
      <c r="N14" s="20">
        <f t="shared" si="2"/>
        <v>22</v>
      </c>
      <c r="O14" s="16" t="s">
        <v>231</v>
      </c>
      <c r="P14" s="15"/>
      <c r="Q14" s="15"/>
      <c r="R14" s="14"/>
      <c r="S14" s="13"/>
      <c r="T14" s="12"/>
      <c r="U14" s="11"/>
      <c r="V14" s="11"/>
      <c r="W14" s="11"/>
      <c r="X14" s="11"/>
      <c r="Y14" s="11"/>
      <c r="Z14" s="11"/>
      <c r="AA14" s="11"/>
      <c r="AB14" s="11"/>
    </row>
    <row r="15" spans="1:28" s="16" customFormat="1" x14ac:dyDescent="0.3">
      <c r="A15" s="25" t="s">
        <v>142</v>
      </c>
      <c r="B15" s="25">
        <v>11</v>
      </c>
      <c r="C15" s="25" t="s">
        <v>158</v>
      </c>
      <c r="D15" s="27" t="s">
        <v>160</v>
      </c>
      <c r="E15" s="25"/>
      <c r="F15" s="27" t="s">
        <v>156</v>
      </c>
      <c r="G15" s="29" t="s">
        <v>156</v>
      </c>
      <c r="H15" s="31" t="s">
        <v>159</v>
      </c>
      <c r="I15" s="30">
        <v>6</v>
      </c>
      <c r="J15" s="23" t="s">
        <v>143</v>
      </c>
      <c r="K15" s="20">
        <v>1.35</v>
      </c>
      <c r="L15" s="20">
        <f t="shared" si="0"/>
        <v>8.1000000000000014</v>
      </c>
      <c r="M15" s="21">
        <f t="shared" si="1"/>
        <v>60</v>
      </c>
      <c r="N15" s="20">
        <f t="shared" ref="N15:N23" si="3">M15*K15</f>
        <v>81</v>
      </c>
      <c r="O15" s="16" t="s">
        <v>231</v>
      </c>
      <c r="P15" s="15"/>
      <c r="Q15" s="15"/>
      <c r="R15" s="14"/>
      <c r="S15" s="13"/>
      <c r="T15" s="12"/>
      <c r="U15" s="11"/>
      <c r="V15" s="11"/>
      <c r="W15" s="11"/>
      <c r="X15" s="11"/>
      <c r="Y15" s="11"/>
      <c r="Z15" s="11"/>
      <c r="AA15" s="11"/>
      <c r="AB15" s="11"/>
    </row>
    <row r="16" spans="1:28" s="16" customFormat="1" x14ac:dyDescent="0.3">
      <c r="A16" s="25" t="s">
        <v>142</v>
      </c>
      <c r="B16" s="25">
        <v>12</v>
      </c>
      <c r="C16" s="25" t="s">
        <v>158</v>
      </c>
      <c r="D16" s="27" t="s">
        <v>157</v>
      </c>
      <c r="E16" s="25"/>
      <c r="F16" s="27" t="s">
        <v>156</v>
      </c>
      <c r="G16" s="29" t="s">
        <v>156</v>
      </c>
      <c r="H16" s="31" t="s">
        <v>155</v>
      </c>
      <c r="I16" s="30">
        <v>6</v>
      </c>
      <c r="J16" s="23" t="s">
        <v>143</v>
      </c>
      <c r="K16" s="20">
        <v>1.69</v>
      </c>
      <c r="L16" s="20">
        <f t="shared" si="0"/>
        <v>10.14</v>
      </c>
      <c r="M16" s="21">
        <f t="shared" si="1"/>
        <v>60</v>
      </c>
      <c r="N16" s="20">
        <f t="shared" si="3"/>
        <v>101.39999999999999</v>
      </c>
      <c r="O16" s="16" t="s">
        <v>231</v>
      </c>
      <c r="P16" s="15"/>
      <c r="Q16" s="15"/>
      <c r="R16" s="14"/>
      <c r="S16" s="13"/>
      <c r="T16" s="12"/>
      <c r="U16" s="11"/>
      <c r="V16" s="11"/>
      <c r="W16" s="11"/>
      <c r="X16" s="11"/>
      <c r="Y16" s="11"/>
      <c r="Z16" s="11"/>
      <c r="AA16" s="11"/>
      <c r="AB16" s="11"/>
    </row>
    <row r="17" spans="1:28" s="16" customFormat="1" x14ac:dyDescent="0.3">
      <c r="A17" s="25" t="s">
        <v>142</v>
      </c>
      <c r="B17" s="25">
        <v>13</v>
      </c>
      <c r="C17" s="25" t="s">
        <v>154</v>
      </c>
      <c r="D17" s="27" t="s">
        <v>153</v>
      </c>
      <c r="E17" s="25"/>
      <c r="F17" s="27" t="s">
        <v>152</v>
      </c>
      <c r="G17" s="29" t="s">
        <v>147</v>
      </c>
      <c r="H17" s="31" t="s">
        <v>151</v>
      </c>
      <c r="I17" s="30">
        <v>4</v>
      </c>
      <c r="J17" s="29" t="s">
        <v>150</v>
      </c>
      <c r="K17" s="28">
        <v>2.4</v>
      </c>
      <c r="L17" s="20">
        <f t="shared" si="0"/>
        <v>9.6</v>
      </c>
      <c r="M17" s="21">
        <f t="shared" si="1"/>
        <v>40</v>
      </c>
      <c r="N17" s="20">
        <f>M17*K17</f>
        <v>96</v>
      </c>
      <c r="O17" s="16" t="s">
        <v>231</v>
      </c>
      <c r="P17" s="15"/>
      <c r="Q17" s="15"/>
      <c r="R17" s="14"/>
      <c r="S17" s="13"/>
      <c r="T17" s="12"/>
      <c r="U17" s="11"/>
      <c r="V17" s="11"/>
      <c r="W17" s="11"/>
      <c r="X17" s="11"/>
      <c r="Y17" s="11"/>
      <c r="Z17" s="11"/>
      <c r="AA17" s="11"/>
      <c r="AB17" s="11"/>
    </row>
    <row r="18" spans="1:28" s="16" customFormat="1" ht="30" x14ac:dyDescent="0.3">
      <c r="A18" s="25" t="s">
        <v>142</v>
      </c>
      <c r="B18" s="25">
        <v>14</v>
      </c>
      <c r="C18" s="25" t="s">
        <v>149</v>
      </c>
      <c r="D18" s="27" t="s">
        <v>212</v>
      </c>
      <c r="E18" s="25"/>
      <c r="F18" s="27"/>
      <c r="G18" s="29" t="s">
        <v>148</v>
      </c>
      <c r="H18" s="31" t="s">
        <v>211</v>
      </c>
      <c r="I18" s="30">
        <v>4</v>
      </c>
      <c r="J18" s="29" t="s">
        <v>143</v>
      </c>
      <c r="K18" s="28">
        <f>7.72/100</f>
        <v>7.7199999999999991E-2</v>
      </c>
      <c r="L18" s="20">
        <f t="shared" si="0"/>
        <v>0.30879999999999996</v>
      </c>
      <c r="M18" s="21">
        <f t="shared" si="1"/>
        <v>40</v>
      </c>
      <c r="N18" s="20">
        <f t="shared" si="3"/>
        <v>3.0879999999999996</v>
      </c>
      <c r="O18" s="52">
        <v>41696</v>
      </c>
      <c r="P18" s="15"/>
      <c r="Q18" s="15"/>
      <c r="R18" s="14"/>
      <c r="S18" s="13"/>
      <c r="T18" s="12"/>
      <c r="U18" s="11"/>
      <c r="V18" s="11"/>
      <c r="W18" s="11"/>
      <c r="X18" s="11"/>
      <c r="Y18" s="11"/>
      <c r="Z18" s="11"/>
      <c r="AA18" s="11"/>
      <c r="AB18" s="11"/>
    </row>
    <row r="19" spans="1:28" s="16" customFormat="1" ht="30" x14ac:dyDescent="0.3">
      <c r="A19" s="25" t="s">
        <v>142</v>
      </c>
      <c r="B19" s="25">
        <v>15</v>
      </c>
      <c r="C19" s="25" t="s">
        <v>214</v>
      </c>
      <c r="D19" s="27" t="s">
        <v>215</v>
      </c>
      <c r="E19" s="25"/>
      <c r="F19" s="27"/>
      <c r="G19" s="29" t="s">
        <v>148</v>
      </c>
      <c r="H19" s="31" t="s">
        <v>213</v>
      </c>
      <c r="I19" s="30">
        <v>4</v>
      </c>
      <c r="J19" s="29" t="s">
        <v>143</v>
      </c>
      <c r="K19" s="28">
        <f>5.92/100</f>
        <v>5.9200000000000003E-2</v>
      </c>
      <c r="L19" s="20">
        <f t="shared" si="0"/>
        <v>0.23680000000000001</v>
      </c>
      <c r="M19" s="21">
        <f t="shared" si="1"/>
        <v>40</v>
      </c>
      <c r="N19" s="20">
        <f t="shared" si="3"/>
        <v>2.3680000000000003</v>
      </c>
      <c r="O19" s="52">
        <v>41696</v>
      </c>
      <c r="P19" s="15"/>
      <c r="Q19" s="15"/>
      <c r="R19" s="14"/>
      <c r="S19" s="13"/>
      <c r="T19" s="12"/>
      <c r="U19" s="11"/>
      <c r="V19" s="11"/>
      <c r="W19" s="11"/>
      <c r="X19" s="11"/>
      <c r="Y19" s="11"/>
      <c r="Z19" s="11"/>
      <c r="AA19" s="11"/>
      <c r="AB19" s="11"/>
    </row>
    <row r="20" spans="1:28" s="16" customFormat="1" ht="30" x14ac:dyDescent="0.3">
      <c r="A20" s="25" t="s">
        <v>142</v>
      </c>
      <c r="B20" s="25">
        <v>16</v>
      </c>
      <c r="C20" s="25" t="s">
        <v>219</v>
      </c>
      <c r="D20" s="27" t="s">
        <v>216</v>
      </c>
      <c r="E20" s="25"/>
      <c r="F20" s="27"/>
      <c r="G20" s="29" t="s">
        <v>148</v>
      </c>
      <c r="H20" s="25" t="s">
        <v>217</v>
      </c>
      <c r="I20" s="24">
        <v>4</v>
      </c>
      <c r="J20" s="21" t="s">
        <v>143</v>
      </c>
      <c r="K20" s="20">
        <f>11.78/100</f>
        <v>0.11779999999999999</v>
      </c>
      <c r="L20" s="20">
        <f>I20*K20</f>
        <v>0.47119999999999995</v>
      </c>
      <c r="M20" s="21">
        <f t="shared" si="1"/>
        <v>40</v>
      </c>
      <c r="N20" s="20">
        <f t="shared" si="3"/>
        <v>4.7119999999999997</v>
      </c>
      <c r="O20" s="16" t="s">
        <v>231</v>
      </c>
      <c r="P20" s="15"/>
      <c r="Q20" s="15"/>
      <c r="R20" s="14"/>
      <c r="S20" s="13"/>
      <c r="T20" s="12"/>
      <c r="U20" s="11"/>
      <c r="V20" s="11"/>
      <c r="W20" s="11"/>
      <c r="X20" s="11"/>
      <c r="Y20" s="11"/>
      <c r="Z20" s="11"/>
      <c r="AA20" s="11"/>
      <c r="AB20" s="11"/>
    </row>
    <row r="21" spans="1:28" s="16" customFormat="1" ht="30" x14ac:dyDescent="0.3">
      <c r="A21" s="25" t="s">
        <v>142</v>
      </c>
      <c r="B21" s="25">
        <v>17</v>
      </c>
      <c r="C21" s="25" t="s">
        <v>219</v>
      </c>
      <c r="D21" s="27" t="s">
        <v>218</v>
      </c>
      <c r="E21" s="25"/>
      <c r="F21" s="27"/>
      <c r="G21" s="29" t="s">
        <v>148</v>
      </c>
      <c r="H21" s="25" t="s">
        <v>223</v>
      </c>
      <c r="I21" s="24">
        <v>8</v>
      </c>
      <c r="J21" s="21" t="s">
        <v>143</v>
      </c>
      <c r="K21" s="20">
        <f>8.03/100</f>
        <v>8.0299999999999996E-2</v>
      </c>
      <c r="L21" s="20">
        <f>I21*K21</f>
        <v>0.64239999999999997</v>
      </c>
      <c r="M21" s="21">
        <f t="shared" si="1"/>
        <v>80</v>
      </c>
      <c r="N21" s="20">
        <f t="shared" si="3"/>
        <v>6.4239999999999995</v>
      </c>
      <c r="O21" s="16" t="s">
        <v>231</v>
      </c>
      <c r="P21" s="15"/>
      <c r="Q21" s="15"/>
      <c r="R21" s="14"/>
      <c r="S21" s="13"/>
      <c r="T21" s="12"/>
      <c r="U21" s="11"/>
      <c r="V21" s="11"/>
      <c r="W21" s="11"/>
      <c r="X21" s="11"/>
      <c r="Y21" s="11"/>
      <c r="Z21" s="11"/>
      <c r="AA21" s="11"/>
      <c r="AB21" s="11"/>
    </row>
    <row r="22" spans="1:28" s="16" customFormat="1" ht="30" x14ac:dyDescent="0.3">
      <c r="A22" s="25" t="s">
        <v>142</v>
      </c>
      <c r="B22" s="25">
        <v>18</v>
      </c>
      <c r="C22" s="25" t="s">
        <v>221</v>
      </c>
      <c r="D22" s="27" t="s">
        <v>220</v>
      </c>
      <c r="E22" s="25"/>
      <c r="F22" s="27"/>
      <c r="G22" s="29" t="s">
        <v>148</v>
      </c>
      <c r="H22" s="25" t="s">
        <v>222</v>
      </c>
      <c r="I22" s="24">
        <v>2</v>
      </c>
      <c r="J22" s="21" t="s">
        <v>143</v>
      </c>
      <c r="K22" s="20">
        <f>10.22/100</f>
        <v>0.10220000000000001</v>
      </c>
      <c r="L22" s="20">
        <f>I22*K22</f>
        <v>0.20440000000000003</v>
      </c>
      <c r="M22" s="21">
        <f t="shared" si="1"/>
        <v>20</v>
      </c>
      <c r="N22" s="20">
        <f t="shared" si="3"/>
        <v>2.0440000000000005</v>
      </c>
      <c r="O22" s="16" t="s">
        <v>231</v>
      </c>
      <c r="P22" s="15"/>
      <c r="Q22" s="15"/>
      <c r="R22" s="14"/>
      <c r="S22" s="13"/>
      <c r="T22" s="12"/>
      <c r="U22" s="11"/>
      <c r="V22" s="11"/>
      <c r="W22" s="11"/>
      <c r="X22" s="11"/>
      <c r="Y22" s="11"/>
      <c r="Z22" s="11"/>
      <c r="AA22" s="11"/>
      <c r="AB22" s="11"/>
    </row>
    <row r="23" spans="1:28" s="16" customFormat="1" ht="30" x14ac:dyDescent="0.3">
      <c r="A23" s="25" t="s">
        <v>142</v>
      </c>
      <c r="B23" s="25">
        <v>19</v>
      </c>
      <c r="C23" s="25" t="s">
        <v>224</v>
      </c>
      <c r="D23" s="27" t="s">
        <v>220</v>
      </c>
      <c r="E23" s="25"/>
      <c r="F23" s="27"/>
      <c r="G23" s="29" t="s">
        <v>148</v>
      </c>
      <c r="H23" s="25" t="s">
        <v>225</v>
      </c>
      <c r="I23" s="24">
        <v>1</v>
      </c>
      <c r="J23" s="21" t="s">
        <v>143</v>
      </c>
      <c r="K23" s="20">
        <f>12.28/100</f>
        <v>0.12279999999999999</v>
      </c>
      <c r="L23" s="20">
        <f>I23*K23</f>
        <v>0.12279999999999999</v>
      </c>
      <c r="M23" s="21">
        <f t="shared" si="1"/>
        <v>10</v>
      </c>
      <c r="N23" s="20">
        <f t="shared" si="3"/>
        <v>1.228</v>
      </c>
      <c r="O23" s="16" t="s">
        <v>231</v>
      </c>
      <c r="P23" s="15"/>
      <c r="Q23" s="15"/>
      <c r="R23" s="14"/>
      <c r="S23" s="13"/>
      <c r="T23" s="12"/>
      <c r="U23" s="11"/>
      <c r="V23" s="11"/>
      <c r="W23" s="11"/>
      <c r="X23" s="11"/>
      <c r="Y23" s="11"/>
      <c r="Z23" s="11"/>
      <c r="AA23" s="11"/>
      <c r="AB23" s="11"/>
    </row>
    <row r="24" spans="1:28" s="16" customFormat="1" x14ac:dyDescent="0.3">
      <c r="A24" s="25" t="s">
        <v>142</v>
      </c>
      <c r="B24" s="26"/>
      <c r="C24" s="25" t="s">
        <v>146</v>
      </c>
      <c r="D24" s="27"/>
      <c r="E24" s="25"/>
      <c r="F24" s="27"/>
      <c r="G24" s="21"/>
      <c r="H24" s="21"/>
      <c r="I24" s="24">
        <v>1</v>
      </c>
      <c r="J24" s="23" t="s">
        <v>150</v>
      </c>
      <c r="K24" s="20"/>
      <c r="L24" s="22">
        <f>SUM(L5:L23)</f>
        <v>502.65640000000013</v>
      </c>
      <c r="M24" s="21">
        <f>$M$3*I24</f>
        <v>10</v>
      </c>
      <c r="N24" s="20">
        <f>SUM(N5:N23)</f>
        <v>5026.5640000000012</v>
      </c>
      <c r="P24" s="15"/>
      <c r="Q24" s="15"/>
      <c r="R24" s="14"/>
      <c r="S24" s="13"/>
      <c r="T24" s="12"/>
      <c r="U24" s="11"/>
      <c r="V24" s="11"/>
      <c r="W24" s="11"/>
      <c r="X24" s="11"/>
      <c r="Y24" s="11"/>
      <c r="Z24" s="11"/>
      <c r="AA24" s="11"/>
      <c r="AB24" s="11"/>
    </row>
    <row r="25" spans="1:28" s="16" customFormat="1" x14ac:dyDescent="0.3">
      <c r="A25" s="25" t="s">
        <v>142</v>
      </c>
      <c r="B25" s="26"/>
      <c r="C25" s="25" t="s">
        <v>145</v>
      </c>
      <c r="D25" s="27"/>
      <c r="E25" s="25"/>
      <c r="F25" s="27" t="s">
        <v>144</v>
      </c>
      <c r="G25" s="21"/>
      <c r="H25" s="21"/>
      <c r="I25" s="24">
        <v>1</v>
      </c>
      <c r="J25" s="23" t="s">
        <v>205</v>
      </c>
      <c r="K25" s="20">
        <v>90</v>
      </c>
      <c r="L25" s="20">
        <f>I25*K25</f>
        <v>90</v>
      </c>
      <c r="M25" s="21">
        <f>$M$3*I25</f>
        <v>10</v>
      </c>
      <c r="N25" s="20">
        <f>M25*K25</f>
        <v>900</v>
      </c>
      <c r="P25" s="15"/>
      <c r="Q25" s="15"/>
      <c r="R25" s="14"/>
      <c r="S25" s="13"/>
      <c r="T25" s="12"/>
      <c r="U25" s="11"/>
      <c r="V25" s="11"/>
      <c r="W25" s="11"/>
      <c r="X25" s="11"/>
      <c r="Y25" s="11"/>
      <c r="Z25" s="11"/>
      <c r="AA25" s="11"/>
      <c r="AB25" s="11"/>
    </row>
    <row r="26" spans="1:28" s="16" customFormat="1" x14ac:dyDescent="0.3">
      <c r="A26" s="25" t="s">
        <v>142</v>
      </c>
      <c r="B26" s="26"/>
      <c r="C26" s="25" t="s">
        <v>141</v>
      </c>
      <c r="D26" s="27"/>
      <c r="E26" s="25"/>
      <c r="F26" s="27"/>
      <c r="G26" s="21"/>
      <c r="H26" s="21"/>
      <c r="I26" s="24">
        <v>1</v>
      </c>
      <c r="J26" s="23" t="s">
        <v>206</v>
      </c>
      <c r="K26" s="20"/>
      <c r="L26" s="22">
        <f>L24+L25</f>
        <v>592.65640000000008</v>
      </c>
      <c r="M26" s="21">
        <f>$M$3*I26</f>
        <v>10</v>
      </c>
      <c r="N26" s="20">
        <f>L26*M26</f>
        <v>5926.5640000000003</v>
      </c>
      <c r="P26" s="15"/>
      <c r="Q26" s="15"/>
      <c r="R26" s="14"/>
      <c r="S26" s="13"/>
      <c r="T26" s="12"/>
      <c r="U26" s="11"/>
      <c r="V26" s="11"/>
      <c r="W26" s="11"/>
      <c r="X26" s="11"/>
      <c r="Y26" s="11"/>
      <c r="Z26" s="11"/>
      <c r="AA26" s="11"/>
      <c r="AB26" s="11"/>
    </row>
    <row r="27" spans="1:28" s="16" customFormat="1" x14ac:dyDescent="0.3">
      <c r="A27" s="13"/>
      <c r="C27" s="19"/>
      <c r="D27" s="19"/>
      <c r="E27" s="19"/>
      <c r="F27" s="19"/>
      <c r="G27" s="15"/>
      <c r="H27" s="15"/>
      <c r="I27" s="18"/>
      <c r="J27" s="17"/>
      <c r="K27" s="17"/>
      <c r="N27" s="17"/>
      <c r="P27" s="15"/>
      <c r="Q27" s="15"/>
      <c r="R27" s="14"/>
      <c r="S27" s="13"/>
      <c r="T27" s="12"/>
      <c r="U27" s="11"/>
      <c r="V27" s="11"/>
      <c r="W27" s="11"/>
      <c r="X27" s="11"/>
      <c r="Y27" s="11"/>
      <c r="Z27" s="11"/>
      <c r="AA27" s="11"/>
      <c r="AB27" s="11"/>
    </row>
  </sheetData>
  <mergeCells count="1">
    <mergeCell ref="C3:J3"/>
  </mergeCells>
  <pageMargins left="0.7" right="0.7" top="0.75" bottom="0.75" header="0.3" footer="0.3"/>
  <pageSetup scale="38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Sequencers</vt:lpstr>
      <vt:lpstr>Test Data</vt:lpstr>
      <vt:lpstr>D1200757 BOM</vt:lpstr>
      <vt:lpstr>D1200757 Buy - 20140219</vt:lpstr>
      <vt:lpstr>Sheet2</vt:lpstr>
      <vt:lpstr>Sheet3</vt:lpstr>
    </vt:vector>
  </TitlesOfParts>
  <Company>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Aitken</dc:creator>
  <cp:lastModifiedBy>David Kinzel</cp:lastModifiedBy>
  <cp:lastPrinted>2014-02-25T16:19:27Z</cp:lastPrinted>
  <dcterms:created xsi:type="dcterms:W3CDTF">2012-07-27T19:29:50Z</dcterms:created>
  <dcterms:modified xsi:type="dcterms:W3CDTF">2014-12-11T18:53:44Z</dcterms:modified>
</cp:coreProperties>
</file>