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6495" tabRatio="775" firstSheet="6" activeTab="6"/>
  </bookViews>
  <sheets>
    <sheet name="HLTS upper - after Class A" sheetId="1" r:id="rId1"/>
    <sheet name="HLTS lower - after Class A" sheetId="2" r:id="rId2"/>
    <sheet name="HSTS upper - after Class A" sheetId="3" r:id="rId3"/>
    <sheet name="HSTS lower - after Class A" sheetId="4" r:id="rId4"/>
    <sheet name="OMCS upper - after Class A" sheetId="5" r:id="rId5"/>
    <sheet name="OMCS lower - after Class A" sheetId="6" r:id="rId6"/>
    <sheet name="Actual Groupings" sheetId="7" r:id="rId7"/>
  </sheets>
  <definedNames>
    <definedName name="_xlnm.Print_Area" localSheetId="6">'Actual Groupings'!$A$3:$Y$66</definedName>
    <definedName name="_xlnm.Print_Area" localSheetId="1">'HLTS lower - after Class A'!$E$1:$U$87</definedName>
    <definedName name="_xlnm.Print_Area" localSheetId="0">'HLTS upper - after Class A'!$E$1:$U$47</definedName>
    <definedName name="_xlnm.Print_Area" localSheetId="3">'HSTS lower - after Class A'!$E$1:$U$210</definedName>
    <definedName name="_xlnm.Print_Area" localSheetId="2">'HSTS upper - after Class A'!$E$1:$U$117</definedName>
    <definedName name="_xlnm.Print_Area" localSheetId="5">'OMCS lower - after Class A'!$E$1:$U$47</definedName>
    <definedName name="_xlnm.Print_Area" localSheetId="4">'OMCS upper - after Class A'!$E$1:$U$29</definedName>
  </definedNames>
  <calcPr fullCalcOnLoad="1"/>
</workbook>
</file>

<file path=xl/sharedStrings.xml><?xml version="1.0" encoding="utf-8"?>
<sst xmlns="http://schemas.openxmlformats.org/spreadsheetml/2006/main" count="3789" uniqueCount="866">
  <si>
    <t>519</t>
  </si>
  <si>
    <t>501</t>
  </si>
  <si>
    <t>511</t>
  </si>
  <si>
    <t>504</t>
  </si>
  <si>
    <t>518</t>
  </si>
  <si>
    <t>510</t>
  </si>
  <si>
    <t>517</t>
  </si>
  <si>
    <t>509</t>
  </si>
  <si>
    <t>514</t>
  </si>
  <si>
    <t>521</t>
  </si>
  <si>
    <t>520</t>
  </si>
  <si>
    <t>513</t>
  </si>
  <si>
    <t>503</t>
  </si>
  <si>
    <t>512</t>
  </si>
  <si>
    <t>516</t>
  </si>
  <si>
    <t>524</t>
  </si>
  <si>
    <t>525</t>
  </si>
  <si>
    <t>523</t>
  </si>
  <si>
    <t>522</t>
  </si>
  <si>
    <t>515</t>
  </si>
  <si>
    <t>506</t>
  </si>
  <si>
    <t>502</t>
  </si>
  <si>
    <t>507</t>
  </si>
  <si>
    <t>508</t>
  </si>
  <si>
    <t>505</t>
  </si>
  <si>
    <t>0.5 degrees up</t>
  </si>
  <si>
    <t>536</t>
  </si>
  <si>
    <t>535</t>
  </si>
  <si>
    <t>534</t>
  </si>
  <si>
    <t>533</t>
  </si>
  <si>
    <t>532</t>
  </si>
  <si>
    <t>530</t>
  </si>
  <si>
    <t>531</t>
  </si>
  <si>
    <t>529</t>
  </si>
  <si>
    <t>2.5 degrees up</t>
  </si>
  <si>
    <t>1.5 degrees up</t>
  </si>
  <si>
    <t>HLTS Upper Blades</t>
  </si>
  <si>
    <t>D020615-v3</t>
  </si>
  <si>
    <t>2.5 degrees down</t>
  </si>
  <si>
    <t>D020534-102</t>
  </si>
  <si>
    <t>0.0 degrees</t>
  </si>
  <si>
    <t>Ranking</t>
  </si>
  <si>
    <t>Notes: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</si>
  <si>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</si>
  <si>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</si>
  <si>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</si>
  <si>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</si>
  <si>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</si>
  <si>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</si>
  <si>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</si>
  <si>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</si>
  <si>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</si>
  <si>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</si>
  <si>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</si>
  <si>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</si>
  <si>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</si>
  <si>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</si>
  <si>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Serial Number</t>
  </si>
  <si>
    <t>Corrected Offset [mm]</t>
  </si>
  <si>
    <t>Raw Data</t>
  </si>
  <si>
    <t>Offset Difference [mm]</t>
  </si>
  <si>
    <t>Pairing</t>
  </si>
  <si>
    <t>Clamp Angle, Direction</t>
  </si>
  <si>
    <t>Comments</t>
  </si>
  <si>
    <t>Sorted Data and Pairings</t>
  </si>
  <si>
    <t>Sorted Differences</t>
  </si>
  <si>
    <t>Distance from centerline of blade clamp to wire [mm]</t>
  </si>
  <si>
    <t>Blade Clamp Offsets</t>
  </si>
  <si>
    <t>Angle [deg]</t>
  </si>
  <si>
    <t>Offset Correction [mm]</t>
  </si>
  <si>
    <t>Q</t>
  </si>
  <si>
    <t>Best 8 Pairs</t>
  </si>
  <si>
    <t>Average blade deflection [mm]</t>
  </si>
  <si>
    <t>Offset Difference [% of average blade deflection]</t>
  </si>
  <si>
    <t>2.0 degrees down</t>
  </si>
  <si>
    <t>2.0 degrees up</t>
  </si>
  <si>
    <t>Theoretical height change for 0.5 degree clamp [mm]</t>
  </si>
  <si>
    <t>Vertical Frequency [Hz]</t>
  </si>
  <si>
    <t>1. S/N 528 has a different bounce frequency (1.25 Hz vs. 1.20 Hz for all others)</t>
  </si>
  <si>
    <t>1.5 deg down</t>
  </si>
  <si>
    <t>2.0 deg down</t>
  </si>
  <si>
    <t>R</t>
  </si>
  <si>
    <t>Data from E1000169-v15 (plus final 5 blades)</t>
  </si>
  <si>
    <t>D020617-v2</t>
  </si>
  <si>
    <t>HLTS Lower Blades</t>
  </si>
  <si>
    <t>Sorted Data and Groupings</t>
  </si>
  <si>
    <t>Grouping</t>
  </si>
  <si>
    <t>Best 8 Groups</t>
  </si>
  <si>
    <t>Data from E1000169-v16</t>
  </si>
  <si>
    <t>1.5 degrees down</t>
  </si>
  <si>
    <t>3.0 degrees down</t>
  </si>
  <si>
    <t>LLO</t>
  </si>
  <si>
    <t>LHO</t>
  </si>
  <si>
    <t>Intended Location</t>
  </si>
  <si>
    <t>HSTS Upper Blades</t>
  </si>
  <si>
    <t>Data from E1000169-v17</t>
  </si>
  <si>
    <t>D1001812-v2</t>
  </si>
  <si>
    <t>595</t>
  </si>
  <si>
    <t>576</t>
  </si>
  <si>
    <t>537</t>
  </si>
  <si>
    <t>578</t>
  </si>
  <si>
    <t>557</t>
  </si>
  <si>
    <t>552</t>
  </si>
  <si>
    <t>540</t>
  </si>
  <si>
    <t>580</t>
  </si>
  <si>
    <t>561</t>
  </si>
  <si>
    <t>545</t>
  </si>
  <si>
    <t>566</t>
  </si>
  <si>
    <t>574</t>
  </si>
  <si>
    <t>606</t>
  </si>
  <si>
    <t>554</t>
  </si>
  <si>
    <t>596</t>
  </si>
  <si>
    <t>546</t>
  </si>
  <si>
    <t>607</t>
  </si>
  <si>
    <t>582</t>
  </si>
  <si>
    <t>563</t>
  </si>
  <si>
    <t>565</t>
  </si>
  <si>
    <t>562</t>
  </si>
  <si>
    <t>570</t>
  </si>
  <si>
    <t>550</t>
  </si>
  <si>
    <t>573</t>
  </si>
  <si>
    <t>568</t>
  </si>
  <si>
    <t>572</t>
  </si>
  <si>
    <t>587</t>
  </si>
  <si>
    <t>555</t>
  </si>
  <si>
    <t>591</t>
  </si>
  <si>
    <t>613</t>
  </si>
  <si>
    <t>612</t>
  </si>
  <si>
    <t>588</t>
  </si>
  <si>
    <t>592</t>
  </si>
  <si>
    <t>590</t>
  </si>
  <si>
    <t>575</t>
  </si>
  <si>
    <t>611</t>
  </si>
  <si>
    <t>569</t>
  </si>
  <si>
    <t>600</t>
  </si>
  <si>
    <t>547</t>
  </si>
  <si>
    <t>603</t>
  </si>
  <si>
    <t>541</t>
  </si>
  <si>
    <t>584</t>
  </si>
  <si>
    <t>599</t>
  </si>
  <si>
    <t>577</t>
  </si>
  <si>
    <t>581</t>
  </si>
  <si>
    <t>594</t>
  </si>
  <si>
    <t>585</t>
  </si>
  <si>
    <t>598</t>
  </si>
  <si>
    <t>579</t>
  </si>
  <si>
    <t>539</t>
  </si>
  <si>
    <t>553</t>
  </si>
  <si>
    <t>549</t>
  </si>
  <si>
    <t>558</t>
  </si>
  <si>
    <t>560</t>
  </si>
  <si>
    <t>589</t>
  </si>
  <si>
    <t>601</t>
  </si>
  <si>
    <t>610</t>
  </si>
  <si>
    <t>593</t>
  </si>
  <si>
    <t>559</t>
  </si>
  <si>
    <t>538</t>
  </si>
  <si>
    <t>542</t>
  </si>
  <si>
    <t>583</t>
  </si>
  <si>
    <t>608</t>
  </si>
  <si>
    <t>556</t>
  </si>
  <si>
    <t>604</t>
  </si>
  <si>
    <t>609</t>
  </si>
  <si>
    <t>602</t>
  </si>
  <si>
    <t>543</t>
  </si>
  <si>
    <t>544</t>
  </si>
  <si>
    <t>586</t>
  </si>
  <si>
    <t>548</t>
  </si>
  <si>
    <t>567</t>
  </si>
  <si>
    <t>Best 24 Pairs</t>
  </si>
  <si>
    <t>S</t>
  </si>
  <si>
    <t>T</t>
  </si>
  <si>
    <t>U</t>
  </si>
  <si>
    <t>V</t>
  </si>
  <si>
    <t>W</t>
  </si>
  <si>
    <t>X</t>
  </si>
  <si>
    <t>Y</t>
  </si>
  <si>
    <t>Z</t>
  </si>
  <si>
    <t>0.5 degrees down</t>
  </si>
  <si>
    <t>1.0 degrees down</t>
  </si>
  <si>
    <t>1.0 degrees up</t>
  </si>
  <si>
    <t>HSTS Lower Blades</t>
  </si>
  <si>
    <t>Best 24 Sets of 4</t>
  </si>
  <si>
    <t>564</t>
  </si>
  <si>
    <t>597</t>
  </si>
  <si>
    <t>605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</si>
  <si>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</si>
  <si>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</si>
  <si>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</si>
  <si>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</si>
  <si>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</si>
  <si>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</si>
  <si>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</si>
  <si>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</si>
  <si>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</si>
  <si>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</si>
  <si>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</si>
  <si>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</si>
  <si>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</si>
  <si>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</si>
  <si>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</si>
  <si>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</si>
  <si>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</si>
  <si>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</si>
  <si>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</si>
  <si>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</si>
  <si>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</si>
  <si>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</si>
  <si>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</si>
  <si>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</si>
  <si>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</si>
  <si>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</si>
  <si>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</si>
  <si>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</si>
  <si>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</si>
  <si>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</si>
  <si>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</si>
  <si>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</si>
  <si>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</si>
  <si>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</si>
  <si>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</si>
  <si>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</si>
  <si>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</si>
  <si>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</si>
  <si>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</si>
  <si>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</si>
  <si>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</si>
  <si>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</si>
  <si>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</si>
  <si>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</si>
  <si>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</si>
  <si>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</si>
  <si>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</si>
  <si>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</si>
  <si>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671</t>
  </si>
  <si>
    <t>662</t>
  </si>
  <si>
    <t>663</t>
  </si>
  <si>
    <t>664</t>
  </si>
  <si>
    <t>666</t>
  </si>
  <si>
    <t>667</t>
  </si>
  <si>
    <t>668</t>
  </si>
  <si>
    <t>669</t>
  </si>
  <si>
    <t>670</t>
  </si>
  <si>
    <t>672</t>
  </si>
  <si>
    <t>674</t>
  </si>
  <si>
    <t>673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</si>
  <si>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</si>
  <si>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</si>
  <si>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</si>
  <si>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</si>
  <si>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</si>
  <si>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</si>
  <si>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</si>
  <si>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</si>
  <si>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</si>
  <si>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</si>
  <si>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</si>
  <si>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</si>
  <si>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</si>
  <si>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</si>
  <si>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</si>
  <si>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</si>
  <si>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</si>
  <si>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</si>
  <si>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</si>
  <si>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</si>
  <si>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</si>
  <si>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</si>
  <si>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</si>
  <si>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</si>
  <si>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700</t>
  </si>
  <si>
    <t>701</t>
  </si>
  <si>
    <t>702</t>
  </si>
  <si>
    <t>703</t>
  </si>
  <si>
    <t>704</t>
  </si>
  <si>
    <t>705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</si>
  <si>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</si>
  <si>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</si>
  <si>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</si>
  <si>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</si>
  <si>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</si>
  <si>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</si>
  <si>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</si>
  <si>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</si>
  <si>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</si>
  <si>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KK</t>
  </si>
  <si>
    <t>LL</t>
  </si>
  <si>
    <t>MM</t>
  </si>
  <si>
    <t>NN</t>
  </si>
  <si>
    <t>PP</t>
  </si>
  <si>
    <t>QQ</t>
  </si>
  <si>
    <t>RR</t>
  </si>
  <si>
    <t>SS</t>
  </si>
  <si>
    <t>total length including clamping region [mm]</t>
  </si>
  <si>
    <t>D080018-v1</t>
  </si>
  <si>
    <t>This is design number, not actual average</t>
  </si>
  <si>
    <t>Data from E1000169-v19</t>
  </si>
  <si>
    <t>Corrected offset [mm]</t>
  </si>
  <si>
    <t>Best 7 Groups</t>
  </si>
  <si>
    <t>D080019-v1</t>
  </si>
  <si>
    <t>528</t>
  </si>
  <si>
    <t>526</t>
  </si>
  <si>
    <t>527</t>
  </si>
  <si>
    <t>last resort</t>
  </si>
  <si>
    <t>1.0 degree down</t>
  </si>
  <si>
    <t>L1</t>
  </si>
  <si>
    <t>H1</t>
  </si>
  <si>
    <t>Suspension</t>
  </si>
  <si>
    <t>Upper Blades</t>
  </si>
  <si>
    <t>Lower Blades</t>
  </si>
  <si>
    <t>D1000045-109</t>
  </si>
  <si>
    <t>+x, -y</t>
  </si>
  <si>
    <t>-x, +y</t>
  </si>
  <si>
    <t>D1001812-504</t>
  </si>
  <si>
    <t>D1001812-585</t>
  </si>
  <si>
    <t>D1000045-110</t>
  </si>
  <si>
    <t>D020534-105</t>
  </si>
  <si>
    <t>+x, +y</t>
  </si>
  <si>
    <t>-x, -y</t>
  </si>
  <si>
    <t>D080761-645</t>
  </si>
  <si>
    <t>1.5 deg blade tip down</t>
  </si>
  <si>
    <t>D080761-535</t>
  </si>
  <si>
    <t>D080761-601</t>
  </si>
  <si>
    <t>D080761-536</t>
  </si>
  <si>
    <t>0.5 deg blade tip down</t>
  </si>
  <si>
    <t>D1000045-?</t>
  </si>
  <si>
    <t>D020534-?</t>
  </si>
  <si>
    <t>Higher blade tip</t>
  </si>
  <si>
    <t>Lower blade tip</t>
  </si>
  <si>
    <t>Highest blade tip</t>
  </si>
  <si>
    <t>Lowest blade tip</t>
  </si>
  <si>
    <t>Creep baked?</t>
  </si>
  <si>
    <t>Blade location</t>
  </si>
  <si>
    <t>Blade tip height</t>
  </si>
  <si>
    <t>Blade type</t>
  </si>
  <si>
    <t>Higher assembly drawing and serial number</t>
  </si>
  <si>
    <t>Suspension assembly drawing and serial number</t>
  </si>
  <si>
    <t>Blade drawing and serial number</t>
  </si>
  <si>
    <t>D020700-119</t>
  </si>
  <si>
    <t>MC1 (HSTS)</t>
  </si>
  <si>
    <t>D020700-?</t>
  </si>
  <si>
    <t>D080761-?</t>
  </si>
  <si>
    <t>D1001812-?</t>
  </si>
  <si>
    <t>MC2 (HSTS)</t>
  </si>
  <si>
    <t>Interferometer</t>
  </si>
  <si>
    <t>MC3 (HSTS)</t>
  </si>
  <si>
    <t>PRM (HSTS)</t>
  </si>
  <si>
    <t>PR2 (HSTS)</t>
  </si>
  <si>
    <t>PR3 (HLTS)</t>
  </si>
  <si>
    <t>SRM (HSTS)</t>
  </si>
  <si>
    <t>SR2 (HSTS)</t>
  </si>
  <si>
    <t>SR3 (HLTS)</t>
  </si>
  <si>
    <t>D070447-?</t>
  </si>
  <si>
    <t>D070335-?</t>
  </si>
  <si>
    <t>D020615-?</t>
  </si>
  <si>
    <t>D020617-?</t>
  </si>
  <si>
    <t>D070326-?</t>
  </si>
  <si>
    <t>D080018-?</t>
  </si>
  <si>
    <t>D080019-?</t>
  </si>
  <si>
    <t>Spare HSTS</t>
  </si>
  <si>
    <t>Spare HLTS</t>
  </si>
  <si>
    <t>Spare OMC</t>
  </si>
  <si>
    <t>HSTS Creep Bake Test</t>
  </si>
  <si>
    <t>HLTS Creep Bake Test</t>
  </si>
  <si>
    <t>OMC Creep Bake Test</t>
  </si>
  <si>
    <t>N/A</t>
  </si>
  <si>
    <t>yes</t>
  </si>
  <si>
    <t>D020700-121</t>
  </si>
  <si>
    <t>D020534-107</t>
  </si>
  <si>
    <t>D080761-534</t>
  </si>
  <si>
    <t>D080761-551</t>
  </si>
  <si>
    <t>D080761-573</t>
  </si>
  <si>
    <t>D080761-577</t>
  </si>
  <si>
    <t>D1001812-560</t>
  </si>
  <si>
    <t>D1001812-524</t>
  </si>
  <si>
    <t>D1000045-112</t>
  </si>
  <si>
    <t>D1000045-111</t>
  </si>
  <si>
    <t>D020700-114</t>
  </si>
  <si>
    <t>D080761-579</t>
  </si>
  <si>
    <t>D080761-696</t>
  </si>
  <si>
    <t>D080761-600</t>
  </si>
  <si>
    <t>D080761-700</t>
  </si>
  <si>
    <t>D1001812-558</t>
  </si>
  <si>
    <t>D1000045-103</t>
  </si>
  <si>
    <t>D1000045-104</t>
  </si>
  <si>
    <t>D1001812-518</t>
  </si>
  <si>
    <t>D070447-008</t>
  </si>
  <si>
    <t>D070326-001</t>
  </si>
  <si>
    <t>D070326-002</t>
  </si>
  <si>
    <t>D020617-518</t>
  </si>
  <si>
    <t>1.0 deg blade tip down</t>
  </si>
  <si>
    <t>D020617-510</t>
  </si>
  <si>
    <t>D070335-001</t>
  </si>
  <si>
    <t>D020615-544</t>
  </si>
  <si>
    <t>D020615-509</t>
  </si>
  <si>
    <t>D020615-542</t>
  </si>
  <si>
    <t>D020615-535</t>
  </si>
  <si>
    <t>3.0 deg blade tip down</t>
  </si>
  <si>
    <t>D1000045-115</t>
  </si>
  <si>
    <t>D1001812-515</t>
  </si>
  <si>
    <t>0.0 deg</t>
  </si>
  <si>
    <t>D1001812-507</t>
  </si>
  <si>
    <t>D020534-108</t>
  </si>
  <si>
    <t>D080761-610</t>
  </si>
  <si>
    <t>D080761-643</t>
  </si>
  <si>
    <t>D080761-678</t>
  </si>
  <si>
    <t>D080761-689</t>
  </si>
  <si>
    <t>D070326-003</t>
  </si>
  <si>
    <t>D070326-004</t>
  </si>
  <si>
    <t>D020617-521</t>
  </si>
  <si>
    <t>D020617-508</t>
  </si>
  <si>
    <t>D070335-004</t>
  </si>
  <si>
    <t>D020615-514</t>
  </si>
  <si>
    <t>D020615-558</t>
  </si>
  <si>
    <t>D020615-565</t>
  </si>
  <si>
    <t>D020615-572</t>
  </si>
  <si>
    <t>D020617-523</t>
  </si>
  <si>
    <t>D020617-533</t>
  </si>
  <si>
    <t>D070326-007</t>
  </si>
  <si>
    <t>D070326-008</t>
  </si>
  <si>
    <t>only measured after bake</t>
  </si>
  <si>
    <t>used - creep bake test</t>
  </si>
  <si>
    <t>&gt;3.5 degrees up</t>
  </si>
  <si>
    <t>3.0 degrees up</t>
  </si>
  <si>
    <t>1.5 deg blade tip up</t>
  </si>
  <si>
    <t>2.5 deg blade tip up</t>
  </si>
  <si>
    <t>3.0 deg blade tip up</t>
  </si>
  <si>
    <t>D020534-104</t>
  </si>
  <si>
    <t>D080761-586</t>
  </si>
  <si>
    <t>D080761-623</t>
  </si>
  <si>
    <t>D080761-581</t>
  </si>
  <si>
    <t>D080761-546</t>
  </si>
  <si>
    <t>1.0 deg blade tip up</t>
  </si>
  <si>
    <t>no</t>
  </si>
  <si>
    <t>D080761-591</t>
  </si>
  <si>
    <t>D080761-608</t>
  </si>
  <si>
    <t>D080761-692</t>
  </si>
  <si>
    <t>D080761-565</t>
  </si>
  <si>
    <t>D1001812-559</t>
  </si>
  <si>
    <t>D1001812-514</t>
  </si>
  <si>
    <t>D1000045-107</t>
  </si>
  <si>
    <t>D1000045-105</t>
  </si>
  <si>
    <t>D020700-111</t>
  </si>
  <si>
    <t>D020700-123</t>
  </si>
  <si>
    <t>D1001812-525</t>
  </si>
  <si>
    <t>D1001812-586</t>
  </si>
  <si>
    <t>3.5 deg blade tip up</t>
  </si>
  <si>
    <t>D020700-120</t>
  </si>
  <si>
    <t>D1001812-530</t>
  </si>
  <si>
    <t>D1001812-583</t>
  </si>
  <si>
    <t>D080761-580</t>
  </si>
  <si>
    <t>D080761-575</t>
  </si>
  <si>
    <t>D080761-558</t>
  </si>
  <si>
    <t>D080761-671</t>
  </si>
  <si>
    <t>D020534-106</t>
  </si>
  <si>
    <t>D1000045-118</t>
  </si>
  <si>
    <t>D1000045-117</t>
  </si>
  <si>
    <t>0.5 deg blade tip up</t>
  </si>
  <si>
    <t>D070447-004</t>
  </si>
  <si>
    <t>D1001812-548</t>
  </si>
  <si>
    <t>D1001812-549</t>
  </si>
  <si>
    <t>used - L1-PR2 (+x, -y)</t>
  </si>
  <si>
    <t>used - L1-PR2 (-x, +y)</t>
  </si>
  <si>
    <t>used - L1-SR2 (+x, -y)</t>
  </si>
  <si>
    <t>used - L1-SR2 (-x, +y)</t>
  </si>
  <si>
    <t>used - L1-PRM (-x, +y)</t>
  </si>
  <si>
    <t>used - L1-PRM (+x, -y)</t>
  </si>
  <si>
    <t>used - L1-MC1 (-x, +y)</t>
  </si>
  <si>
    <t>used - L1-MC1 (+x, -y)</t>
  </si>
  <si>
    <t>used - L1-MC2 (-x, +y)</t>
  </si>
  <si>
    <t>used - L1-MC2 (+x, -y)</t>
  </si>
  <si>
    <t>used - L1-MC3 (+x, -y)</t>
  </si>
  <si>
    <t>used - L1-MC3 (-x, +y)</t>
  </si>
  <si>
    <t>2.5 deg blade tip down</t>
  </si>
  <si>
    <t>D020617-534</t>
  </si>
  <si>
    <t>D020617-528</t>
  </si>
  <si>
    <t>2.0 deg blade tip down</t>
  </si>
  <si>
    <t>D1001812-581</t>
  </si>
  <si>
    <t>D1001812-589</t>
  </si>
  <si>
    <t>used - L1-SRM (+x, -y)</t>
  </si>
  <si>
    <t>used - L1-SRM (-x, -y)</t>
  </si>
  <si>
    <t>used - L1-SRM (-x, +y)</t>
  </si>
  <si>
    <t>used - L1-SRM (+x, +y)</t>
  </si>
  <si>
    <t>Initial Clamp Angle, Direction</t>
  </si>
  <si>
    <t>used - L1-MC2 (+x, +y)</t>
  </si>
  <si>
    <t>used - L1-MC2 (-x, -y)</t>
  </si>
  <si>
    <t>used - L1-MC1 (-x, -y)</t>
  </si>
  <si>
    <t>used - L1-MC1 (+x, +y)</t>
  </si>
  <si>
    <t>spare</t>
  </si>
  <si>
    <t>used - L1-PR2 (+x, +y)</t>
  </si>
  <si>
    <t>used - L1-PR2 (-x, -y)</t>
  </si>
  <si>
    <t>used - L1-PRM (+x, +y)</t>
  </si>
  <si>
    <t>used - L1-PRM (-x, -y)</t>
  </si>
  <si>
    <t>used - L1-MC3 (-x, -y)</t>
  </si>
  <si>
    <t>used - L1-MC3 (+x, +y)</t>
  </si>
  <si>
    <t>used - L1-SR2 (-x, -y)</t>
  </si>
  <si>
    <t>used - L1-SR2 (+x, +y)</t>
  </si>
  <si>
    <t>(-x, -y)</t>
  </si>
  <si>
    <t>(+x, -y)</t>
  </si>
  <si>
    <t>(-x, +y)</t>
  </si>
  <si>
    <t>(+x, +y)</t>
  </si>
  <si>
    <t>used - L1-PR3 (+x, -y)</t>
  </si>
  <si>
    <t>used - L1-PR3 (-x, +y)</t>
  </si>
  <si>
    <t>used - L1-PR3 (-x, -y)</t>
  </si>
  <si>
    <t>used - L1-PR3 (+x, +y)</t>
  </si>
  <si>
    <t>D020615-562</t>
  </si>
  <si>
    <t>D020615-533</t>
  </si>
  <si>
    <t>D020615-561</t>
  </si>
  <si>
    <t>D020615-552</t>
  </si>
  <si>
    <t>D020617-515</t>
  </si>
  <si>
    <t>D020617-505</t>
  </si>
  <si>
    <t>D080761-704</t>
  </si>
  <si>
    <t>D080761-548</t>
  </si>
  <si>
    <t>D080761-518</t>
  </si>
  <si>
    <t>D080761-698</t>
  </si>
  <si>
    <t>D080761-706</t>
  </si>
  <si>
    <t>D080761-585</t>
  </si>
  <si>
    <t>D080761-549</t>
  </si>
  <si>
    <t>D020700-124</t>
  </si>
  <si>
    <t>D1001812-544</t>
  </si>
  <si>
    <t>D1001812-537</t>
  </si>
  <si>
    <t>D080761-673</t>
  </si>
  <si>
    <t>D080761-630</t>
  </si>
  <si>
    <t>D080761-574</t>
  </si>
  <si>
    <t>D080761-686</t>
  </si>
  <si>
    <t>D070326-010</t>
  </si>
  <si>
    <t>D070326-011</t>
  </si>
  <si>
    <t>D070335-009</t>
  </si>
  <si>
    <t>D070335-005</t>
  </si>
  <si>
    <t>D070326-018</t>
  </si>
  <si>
    <t>D070326-012</t>
  </si>
  <si>
    <t>D020615-564</t>
  </si>
  <si>
    <t>D020615-546</t>
  </si>
  <si>
    <t>D020615-569</t>
  </si>
  <si>
    <t>D020615-524</t>
  </si>
  <si>
    <t>D1000045-113</t>
  </si>
  <si>
    <t>used - L1-SR3 (+x, -y)</t>
  </si>
  <si>
    <t>D020617-504</t>
  </si>
  <si>
    <t>D070326-005</t>
  </si>
  <si>
    <t>D070326-006</t>
  </si>
  <si>
    <t>D020617-519</t>
  </si>
  <si>
    <t>used - L1-SR3 (-x, +y)</t>
  </si>
  <si>
    <t>D020534-126</t>
  </si>
  <si>
    <t>D020534-119</t>
  </si>
  <si>
    <t>D1000045-116</t>
  </si>
  <si>
    <t>used - L1-SR3 (-x, -y)</t>
  </si>
  <si>
    <t>used - L1-SR3 (+x, +y)</t>
  </si>
  <si>
    <t>D070335-002</t>
  </si>
  <si>
    <t>D070447-003</t>
  </si>
  <si>
    <t>D020615-526</t>
  </si>
  <si>
    <t>D020615-548</t>
  </si>
  <si>
    <t>D020615-507</t>
  </si>
  <si>
    <t>D020615-513</t>
  </si>
  <si>
    <t>D1000045-106</t>
  </si>
  <si>
    <t>D1000045-108</t>
  </si>
  <si>
    <t>3.5 deg blade tip down</t>
  </si>
  <si>
    <t>D020700-501</t>
  </si>
  <si>
    <t>D1000045-138</t>
  </si>
  <si>
    <t>D1000045-119</t>
  </si>
  <si>
    <t>D020700-503</t>
  </si>
  <si>
    <t>D020534-116</t>
  </si>
  <si>
    <t>D020700-512</t>
  </si>
  <si>
    <t>D020534-122</t>
  </si>
  <si>
    <t>used - H1-SRM (-x, -y)</t>
  </si>
  <si>
    <t>used - H1-SRM (-x, +y)</t>
  </si>
  <si>
    <t>used - H1-SRM (+x, +y)</t>
  </si>
  <si>
    <t>used - H1-SRM (+x, -y)</t>
  </si>
  <si>
    <t>used - H1-SR2 (-x, +y)</t>
  </si>
  <si>
    <t>used - H1-SR2 (+x, -y)</t>
  </si>
  <si>
    <t>used - H1-MC1 (-x, -y)</t>
  </si>
  <si>
    <t>used - H1-MC1 (+x, -y)</t>
  </si>
  <si>
    <t>used - H1-MC1 (-x, +y)</t>
  </si>
  <si>
    <t>used - H1-MC1 (+x, +y)</t>
  </si>
  <si>
    <t>used - H1-MC3 (-x, -y)</t>
  </si>
  <si>
    <t>used - H1-MC3 (+x, -y)</t>
  </si>
  <si>
    <t>used - H1-MC3 (-x, +y)</t>
  </si>
  <si>
    <t>used - H1-MC3 (+x, +y)</t>
  </si>
  <si>
    <t>used - H1-PRM (-x, -y)</t>
  </si>
  <si>
    <t>used - H1-PRM (+x, -y)</t>
  </si>
  <si>
    <t>used - H1-PRM (-x, +y)</t>
  </si>
  <si>
    <t>used - H1-PRM (+x, +y)</t>
  </si>
  <si>
    <t>used - H1-PR3 (-x, +y)</t>
  </si>
  <si>
    <t>used - H1-PR3 (+x, -y)</t>
  </si>
  <si>
    <t>used - H1-PR3 (-x, -y)</t>
  </si>
  <si>
    <t>used - H1-PR3 (+x, +y)</t>
  </si>
  <si>
    <t>used - H1-SR3 (-x, -y)</t>
  </si>
  <si>
    <t>used - H1-SR3 (+x, -y)</t>
  </si>
  <si>
    <t>used - H1-SR3 (-x, +y)</t>
  </si>
  <si>
    <t>used - H1-SR3 (+x, +y)</t>
  </si>
  <si>
    <t>D080761-664</t>
  </si>
  <si>
    <t>D080761-615</t>
  </si>
  <si>
    <t>D080761-666</t>
  </si>
  <si>
    <t>D080761-636</t>
  </si>
  <si>
    <t>D1001812-594</t>
  </si>
  <si>
    <t>D1001812-542</t>
  </si>
  <si>
    <t>D1000045-128</t>
  </si>
  <si>
    <t>D1000045-152</t>
  </si>
  <si>
    <t>D020534-101</t>
  </si>
  <si>
    <t>D020700-510</t>
  </si>
  <si>
    <t>D020700-505</t>
  </si>
  <si>
    <t>D020700-506</t>
  </si>
  <si>
    <t>D020700-502</t>
  </si>
  <si>
    <t>D070447-002</t>
  </si>
  <si>
    <t>D020534-117</t>
  </si>
  <si>
    <t>D020534-125</t>
  </si>
  <si>
    <t>D020534-114</t>
  </si>
  <si>
    <t>D0900295-?</t>
  </si>
  <si>
    <t>D030451-?</t>
  </si>
  <si>
    <t>D060502-?</t>
  </si>
  <si>
    <t>D080761-607</t>
  </si>
  <si>
    <t>D080761-695</t>
  </si>
  <si>
    <t>D080761-631</t>
  </si>
  <si>
    <t>D080761-616</t>
  </si>
  <si>
    <t>D1001812-605</t>
  </si>
  <si>
    <t>D1001812-609</t>
  </si>
  <si>
    <t>D1000045-132</t>
  </si>
  <si>
    <t>D1000045-141</t>
  </si>
  <si>
    <t>D080761-640</t>
  </si>
  <si>
    <t>D080761-595</t>
  </si>
  <si>
    <t>D080761-681</t>
  </si>
  <si>
    <t>D080761-657</t>
  </si>
  <si>
    <t>D1001812-590</t>
  </si>
  <si>
    <t>D1000045-145</t>
  </si>
  <si>
    <t>D1000045-133</t>
  </si>
  <si>
    <t>D1001812-509</t>
  </si>
  <si>
    <t>D080761-625</t>
  </si>
  <si>
    <t>D1000045-150</t>
  </si>
  <si>
    <t>D1000045-139</t>
  </si>
  <si>
    <t>D080761-656</t>
  </si>
  <si>
    <t>D080761-658</t>
  </si>
  <si>
    <t>D080761-682</t>
  </si>
  <si>
    <t>D080761-683</t>
  </si>
  <si>
    <t>D1001812-535</t>
  </si>
  <si>
    <t>D1000045-144</t>
  </si>
  <si>
    <t>D1000045-120</t>
  </si>
  <si>
    <t>D1001812-540</t>
  </si>
  <si>
    <t>D1001812-539</t>
  </si>
  <si>
    <t>D1000045-129</t>
  </si>
  <si>
    <t>D1000045-125</t>
  </si>
  <si>
    <t>D1001812-555</t>
  </si>
  <si>
    <t>used - H1-MC2 (+x, -y)</t>
  </si>
  <si>
    <t>used - H1-MC2 (-x, -y)</t>
  </si>
  <si>
    <t>used - H1-MC2 (-x, +y)</t>
  </si>
  <si>
    <t>used - H1-MC2 (+x, +y)</t>
  </si>
  <si>
    <t>used - H1-PR2 (-x, +y)</t>
  </si>
  <si>
    <t>used - H1-PR2 (+x, -y)</t>
  </si>
  <si>
    <t>used - H1-PR2 (-x, -y)</t>
  </si>
  <si>
    <t>used - H1-PR2 (+x, +y)</t>
  </si>
  <si>
    <t>used - I1-PR3 (-x,-y)</t>
  </si>
  <si>
    <t>used - I1-PR3 (+x, -y)</t>
  </si>
  <si>
    <t>used - I1-PR3 (-x, +y)</t>
  </si>
  <si>
    <t>used - I1-PR3 (+x, +y)</t>
  </si>
  <si>
    <t>used - I1-SR3 (-x, -y)</t>
  </si>
  <si>
    <t>used - I1-SR3 (+x, -y)</t>
  </si>
  <si>
    <t>used - I1-SR3 (-x, +y)</t>
  </si>
  <si>
    <t>used - I1-SR3 (+x, +y)</t>
  </si>
  <si>
    <t>used - I1-MC1 (-x, -y)</t>
  </si>
  <si>
    <t>used - I1-MC1 (+x, -y)</t>
  </si>
  <si>
    <t>used - I1-MC1 (-x, +y)</t>
  </si>
  <si>
    <t>used - I1-MC1 (+x, +y)</t>
  </si>
  <si>
    <t>used - I1-MC2 (-x, -y)</t>
  </si>
  <si>
    <t>used - I1-MC2 (+x, -y)</t>
  </si>
  <si>
    <t>used - I1-MC2 (-x, +y)</t>
  </si>
  <si>
    <t>used - I1-MC2 (+x, +y)</t>
  </si>
  <si>
    <t>used - I1-MC3 (-x, -y)</t>
  </si>
  <si>
    <t>used - I1-MC3 (+x, -y)</t>
  </si>
  <si>
    <t>used - I1-MC3 (-x, +y)</t>
  </si>
  <si>
    <t>used - I1-MC3 (+x, +y)</t>
  </si>
  <si>
    <t>I1</t>
  </si>
  <si>
    <t>D020700-507</t>
  </si>
  <si>
    <t>D020534-124</t>
  </si>
  <si>
    <t>D080761-597</t>
  </si>
  <si>
    <t>D080761-539</t>
  </si>
  <si>
    <t>D080761-589</t>
  </si>
  <si>
    <t>D080761-596</t>
  </si>
  <si>
    <t>2.0 deg blade tip ?</t>
  </si>
  <si>
    <t>D1000045-142</t>
  </si>
  <si>
    <t>D1001812-607</t>
  </si>
  <si>
    <t>0.5 deg blade tip ?</t>
  </si>
  <si>
    <t>D1000045-149</t>
  </si>
  <si>
    <t>D1001812-606</t>
  </si>
  <si>
    <t>?</t>
  </si>
  <si>
    <t>D0900295-005</t>
  </si>
  <si>
    <t>D060502-001</t>
  </si>
  <si>
    <t>1.0 deg blade tip ?</t>
  </si>
  <si>
    <t>1.5 deg blade tip ?</t>
  </si>
  <si>
    <t>0.0 deg?</t>
  </si>
  <si>
    <t>2.5 deg blade tip ?</t>
  </si>
  <si>
    <t>OMC (OMCS)</t>
  </si>
  <si>
    <t>3.0 deg blade tip ?</t>
  </si>
  <si>
    <t>-y</t>
  </si>
  <si>
    <t>+y</t>
  </si>
  <si>
    <t>D030451-002</t>
  </si>
  <si>
    <t>D030451-001</t>
  </si>
  <si>
    <t>D080019-507</t>
  </si>
  <si>
    <t>D080018-504</t>
  </si>
  <si>
    <t>D080018-512</t>
  </si>
  <si>
    <t>D080019-535</t>
  </si>
  <si>
    <t>D080019-504</t>
  </si>
  <si>
    <t>D080019-506</t>
  </si>
  <si>
    <t>D020700-504</t>
  </si>
  <si>
    <t>D020534-111</t>
  </si>
  <si>
    <t>D080761-611</t>
  </si>
  <si>
    <t>D080761-505</t>
  </si>
  <si>
    <t>D080761-516</t>
  </si>
  <si>
    <t>D080761-512</t>
  </si>
  <si>
    <t>D1000045-147</t>
  </si>
  <si>
    <t>D1000045-137</t>
  </si>
  <si>
    <t>D1001812-588</t>
  </si>
  <si>
    <t>D1001812-502</t>
  </si>
  <si>
    <t>D020700-508</t>
  </si>
  <si>
    <t>D020534-127</t>
  </si>
  <si>
    <t>D080761-629</t>
  </si>
  <si>
    <t>D080761-668</t>
  </si>
  <si>
    <t>D080761-634</t>
  </si>
  <si>
    <t>D080761-503</t>
  </si>
  <si>
    <t>D1000045-143</t>
  </si>
  <si>
    <t>D1001812-608</t>
  </si>
  <si>
    <t>D1000045-121</t>
  </si>
  <si>
    <t>D1001812-591</t>
  </si>
  <si>
    <t>D020700-117</t>
  </si>
  <si>
    <t>D020534-115</t>
  </si>
  <si>
    <t>D080761-538</t>
  </si>
  <si>
    <t>D080761-675</t>
  </si>
  <si>
    <t>D080761-590</t>
  </si>
  <si>
    <t>D080761-522</t>
  </si>
  <si>
    <t>D1000045-124</t>
  </si>
  <si>
    <t>D1001812-582</t>
  </si>
  <si>
    <t>D1001812-570</t>
  </si>
  <si>
    <t>D1000045-151</t>
  </si>
  <si>
    <t>D020700-118</t>
  </si>
  <si>
    <t>D020534-110</t>
  </si>
  <si>
    <t>D080761-650</t>
  </si>
  <si>
    <t>D080761-603</t>
  </si>
  <si>
    <t>D080761-613</t>
  </si>
  <si>
    <t>D080761-514</t>
  </si>
  <si>
    <t>D1000045-135</t>
  </si>
  <si>
    <t>D1001812-569</t>
  </si>
  <si>
    <t>D1000045-154</t>
  </si>
  <si>
    <t>D1001812-579</t>
  </si>
  <si>
    <t>D020700-509</t>
  </si>
  <si>
    <t>D020700-511</t>
  </si>
  <si>
    <t>D070447-005</t>
  </si>
  <si>
    <t>D020534-113</t>
  </si>
  <si>
    <t>used - I1-SRM (-x, -y)</t>
  </si>
  <si>
    <t>used - I1-SRM (+x, -y)</t>
  </si>
  <si>
    <t>used - I1-SRM (-x, +y)</t>
  </si>
  <si>
    <t>used - I1-SRM (+x, +y)</t>
  </si>
  <si>
    <t>D080761-697</t>
  </si>
  <si>
    <t>D080761-501</t>
  </si>
  <si>
    <t>D080761-540</t>
  </si>
  <si>
    <t>D080761-588</t>
  </si>
  <si>
    <t>used - I1-SRM (+x,-y)</t>
  </si>
  <si>
    <t>D1001812-510</t>
  </si>
  <si>
    <t>D1000045-123</t>
  </si>
  <si>
    <t>D1000045-136</t>
  </si>
  <si>
    <t>D1001812-578</t>
  </si>
  <si>
    <t>D1001812-522</t>
  </si>
  <si>
    <t>D1001812-552</t>
  </si>
  <si>
    <t>D1000045-127</t>
  </si>
  <si>
    <t>D1000045-122</t>
  </si>
  <si>
    <t>D020534-112</t>
  </si>
  <si>
    <t>D080761-541</t>
  </si>
  <si>
    <t>D080761-554</t>
  </si>
  <si>
    <t>D080761-507</t>
  </si>
  <si>
    <t>used - HSTS dirty build</t>
  </si>
  <si>
    <t>uesd - HSTS dirty build</t>
  </si>
  <si>
    <t>used - examination</t>
  </si>
  <si>
    <t>CIT</t>
  </si>
  <si>
    <t xml:space="preserve">D080761-v3/v4 </t>
  </si>
  <si>
    <t>Total length including clamping region [mm]</t>
  </si>
  <si>
    <t>OMCS Upper Blades</t>
  </si>
  <si>
    <t>OMCS Lower Blades</t>
  </si>
  <si>
    <t>Grouping/Ranking</t>
  </si>
  <si>
    <t>Blade clamp angle (actual)</t>
  </si>
  <si>
    <t>Blade clamp angle (predicted)</t>
  </si>
  <si>
    <t>C (2/34)</t>
  </si>
  <si>
    <t>P (22/24)</t>
  </si>
  <si>
    <t>G (6/34)</t>
  </si>
  <si>
    <t>B (2/34)</t>
  </si>
  <si>
    <t>A (1/71)</t>
  </si>
  <si>
    <t>K (22/71)</t>
  </si>
  <si>
    <t>B (2/71)</t>
  </si>
  <si>
    <t>E (5/71)</t>
  </si>
  <si>
    <t>D020615-579</t>
  </si>
  <si>
    <t>D020615-512</t>
  </si>
  <si>
    <t>D020615-522</t>
  </si>
  <si>
    <t>D020615-575</t>
  </si>
  <si>
    <t>L (26/71)</t>
  </si>
  <si>
    <t>D020615-540</t>
  </si>
  <si>
    <t>D020615-521</t>
  </si>
  <si>
    <t>D020615-549</t>
  </si>
  <si>
    <t>D020615-515</t>
  </si>
  <si>
    <t>F (8/71)</t>
  </si>
  <si>
    <t>V (25/106)</t>
  </si>
  <si>
    <t>no group (62/106)</t>
  </si>
  <si>
    <t>M (14/106)</t>
  </si>
  <si>
    <t>no group (96/106)</t>
  </si>
  <si>
    <t>K (12/106)</t>
  </si>
  <si>
    <t>E (4/106)</t>
  </si>
  <si>
    <t>C (1/106)</t>
  </si>
  <si>
    <t>F (4/106)</t>
  </si>
  <si>
    <t>W (25/106)</t>
  </si>
  <si>
    <t>Q (18/106)</t>
  </si>
  <si>
    <t>J (10/106)</t>
  </si>
  <si>
    <t>T (18/106)</t>
  </si>
  <si>
    <t>G (4/106)</t>
  </si>
  <si>
    <t>B (1/106)</t>
  </si>
  <si>
    <t>U (24/106)</t>
  </si>
  <si>
    <t>L (12/106)</t>
  </si>
  <si>
    <t>N (14/106)</t>
  </si>
  <si>
    <t>P (14/106)</t>
  </si>
  <si>
    <t>G (15/193)</t>
  </si>
  <si>
    <t>J (19/193)</t>
  </si>
  <si>
    <t>L (24/193)</t>
  </si>
  <si>
    <t>S (29/193)</t>
  </si>
  <si>
    <t>A (1/193)</t>
  </si>
  <si>
    <t>Q (29/193)</t>
  </si>
  <si>
    <t>D (6/193)</t>
  </si>
  <si>
    <t>H (15/193)</t>
  </si>
  <si>
    <t>B (1/193)</t>
  </si>
  <si>
    <t>M (24/193)</t>
  </si>
  <si>
    <t>F (11/193)</t>
  </si>
  <si>
    <t>R (29/193)</t>
  </si>
  <si>
    <t>N (24/193)</t>
  </si>
  <si>
    <t>T (38/193)</t>
  </si>
  <si>
    <t>P (24/193)</t>
  </si>
  <si>
    <t>V (39/193)</t>
  </si>
  <si>
    <t>E (6/193)</t>
  </si>
  <si>
    <t>W (39/193)</t>
  </si>
  <si>
    <t>used - I1-PRM (-x, -y)</t>
  </si>
  <si>
    <t>used - I1-PRM (+x, -y)</t>
  </si>
  <si>
    <t>used - I1-PRM (-x, +y)</t>
  </si>
  <si>
    <t>used - I1-PRM (+x, +y)</t>
  </si>
  <si>
    <t>Z (44/193)</t>
  </si>
  <si>
    <t>used - I1-PR2 (-x, -y)</t>
  </si>
  <si>
    <t>used - I1-PR2 (+x, -y)</t>
  </si>
  <si>
    <t>used - I1-PR2 (-x, +y)</t>
  </si>
  <si>
    <t>used - I1-PR2 (+x, +y)</t>
  </si>
  <si>
    <t>K (19/193)</t>
  </si>
  <si>
    <t>used - I1-SR2 (-x, -y)</t>
  </si>
  <si>
    <t>used - I1-SR2 (+x, -y)</t>
  </si>
  <si>
    <t>used - I1-SR2 (-x, +y)</t>
  </si>
  <si>
    <t>used - I1-SR2 (+x, +y)</t>
  </si>
  <si>
    <t>no group (59/106)</t>
  </si>
  <si>
    <t>Z (34/106)</t>
  </si>
  <si>
    <t>2.0 deg ?</t>
  </si>
  <si>
    <t>D070326-019</t>
  </si>
  <si>
    <t>D070326-020</t>
  </si>
  <si>
    <t>D070447-001</t>
  </si>
  <si>
    <t>D070335-007</t>
  </si>
  <si>
    <t>D070326-017</t>
  </si>
  <si>
    <t>D070326-016</t>
  </si>
  <si>
    <t>D070335-006</t>
  </si>
  <si>
    <t>B (3/30)</t>
  </si>
  <si>
    <t>used - L1-OMC (-x, +y)</t>
  </si>
  <si>
    <t>used - L1-OMC (+x, -y)</t>
  </si>
  <si>
    <t>C (4/35)</t>
  </si>
  <si>
    <t>used - L1-OMCS (-x, -y)</t>
  </si>
  <si>
    <t>used - L1-OMCS (+x, -y)</t>
  </si>
  <si>
    <t>used - L1-OMCS (+x, +y)</t>
  </si>
  <si>
    <t>used - L1-OMCS (-x, +y)</t>
  </si>
  <si>
    <t>to be used - (-x, +y)</t>
  </si>
  <si>
    <t>to be used - (+x, -y)</t>
  </si>
  <si>
    <t>to be used - (-x, -y)</t>
  </si>
  <si>
    <t>to be used - (+x, +y)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</si>
</sst>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"/>
    <numFmt numFmtId="173" formatCode="0.0%"/>
    <numFmt numFmtId="174" formatCode="0.0000"/>
    <numFmt numFmtId="175" formatCode="0.000000"/>
    <numFmt numFmtId="176" formatCode="0.0000%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2" fontId="0" fillId="0" borderId="1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166" fontId="0" fillId="0" borderId="10" xfId="0" applyNumberForma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76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76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76" fontId="0" fillId="36" borderId="10" xfId="0" applyNumberForma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42" applyNumberFormat="1" applyFont="1" applyBorder="1" applyAlignment="1">
      <alignment horizontal="center"/>
    </xf>
    <xf numFmtId="0" fontId="0" fillId="0" borderId="10" xfId="42" applyNumberFormat="1" applyFont="1" applyFill="1" applyBorder="1" applyAlignment="1">
      <alignment/>
    </xf>
    <xf numFmtId="0" fontId="0" fillId="0" borderId="10" xfId="42" applyNumberFormat="1" applyFont="1" applyBorder="1" applyAlignment="1">
      <alignment/>
    </xf>
    <xf numFmtId="2" fontId="0" fillId="0" borderId="10" xfId="42" applyNumberFormat="1" applyFont="1" applyFill="1" applyBorder="1" applyAlignment="1">
      <alignment horizontal="right"/>
    </xf>
    <xf numFmtId="2" fontId="0" fillId="0" borderId="10" xfId="42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/>
    </xf>
    <xf numFmtId="43" fontId="0" fillId="35" borderId="10" xfId="42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42" applyNumberFormat="1" applyFont="1" applyFill="1" applyBorder="1" applyAlignment="1">
      <alignment/>
    </xf>
    <xf numFmtId="1" fontId="0" fillId="0" borderId="10" xfId="42" applyNumberFormat="1" applyFont="1" applyBorder="1" applyAlignment="1">
      <alignment/>
    </xf>
    <xf numFmtId="2" fontId="0" fillId="35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" fontId="0" fillId="35" borderId="10" xfId="42" applyNumberFormat="1" applyFont="1" applyFill="1" applyBorder="1" applyAlignment="1">
      <alignment/>
    </xf>
    <xf numFmtId="0" fontId="0" fillId="35" borderId="10" xfId="42" applyNumberFormat="1" applyFont="1" applyFill="1" applyBorder="1" applyAlignment="1">
      <alignment horizontal="center"/>
    </xf>
    <xf numFmtId="166" fontId="0" fillId="35" borderId="10" xfId="0" applyNumberFormat="1" applyFont="1" applyFill="1" applyBorder="1" applyAlignment="1">
      <alignment/>
    </xf>
    <xf numFmtId="0" fontId="0" fillId="37" borderId="10" xfId="42" applyNumberFormat="1" applyFont="1" applyFill="1" applyBorder="1" applyAlignment="1">
      <alignment horizontal="center"/>
    </xf>
    <xf numFmtId="2" fontId="0" fillId="37" borderId="10" xfId="42" applyNumberFormat="1" applyFont="1" applyFill="1" applyBorder="1" applyAlignment="1">
      <alignment horizontal="right"/>
    </xf>
    <xf numFmtId="0" fontId="0" fillId="37" borderId="10" xfId="42" applyNumberFormat="1" applyFont="1" applyFill="1" applyBorder="1" applyAlignment="1">
      <alignment/>
    </xf>
    <xf numFmtId="166" fontId="0" fillId="37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66" fontId="0" fillId="37" borderId="10" xfId="0" applyNumberFormat="1" applyFont="1" applyFill="1" applyBorder="1" applyAlignment="1">
      <alignment/>
    </xf>
    <xf numFmtId="1" fontId="0" fillId="37" borderId="10" xfId="42" applyNumberFormat="1" applyFont="1" applyFill="1" applyBorder="1" applyAlignment="1">
      <alignment/>
    </xf>
    <xf numFmtId="43" fontId="0" fillId="37" borderId="10" xfId="42" applyFont="1" applyFill="1" applyBorder="1" applyAlignment="1">
      <alignment horizontal="center"/>
    </xf>
    <xf numFmtId="0" fontId="0" fillId="36" borderId="10" xfId="42" applyNumberFormat="1" applyFont="1" applyFill="1" applyBorder="1" applyAlignment="1">
      <alignment horizontal="center"/>
    </xf>
    <xf numFmtId="2" fontId="0" fillId="36" borderId="10" xfId="42" applyNumberFormat="1" applyFont="1" applyFill="1" applyBorder="1" applyAlignment="1">
      <alignment horizontal="right"/>
    </xf>
    <xf numFmtId="0" fontId="0" fillId="36" borderId="10" xfId="42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1" fontId="0" fillId="36" borderId="10" xfId="42" applyNumberFormat="1" applyFont="1" applyFill="1" applyBorder="1" applyAlignment="1">
      <alignment/>
    </xf>
    <xf numFmtId="43" fontId="0" fillId="36" borderId="10" xfId="42" applyFont="1" applyFill="1" applyBorder="1" applyAlignment="1">
      <alignment horizontal="center"/>
    </xf>
    <xf numFmtId="0" fontId="0" fillId="34" borderId="10" xfId="42" applyNumberFormat="1" applyFont="1" applyFill="1" applyBorder="1" applyAlignment="1">
      <alignment horizontal="center"/>
    </xf>
    <xf numFmtId="2" fontId="0" fillId="34" borderId="10" xfId="42" applyNumberFormat="1" applyFont="1" applyFill="1" applyBorder="1" applyAlignment="1">
      <alignment horizontal="right"/>
    </xf>
    <xf numFmtId="0" fontId="0" fillId="34" borderId="10" xfId="42" applyNumberFormat="1" applyFont="1" applyFill="1" applyBorder="1" applyAlignment="1">
      <alignment/>
    </xf>
    <xf numFmtId="166" fontId="0" fillId="34" borderId="10" xfId="0" applyNumberFormat="1" applyFont="1" applyFill="1" applyBorder="1" applyAlignment="1">
      <alignment/>
    </xf>
    <xf numFmtId="1" fontId="0" fillId="34" borderId="10" xfId="42" applyNumberFormat="1" applyFont="1" applyFill="1" applyBorder="1" applyAlignment="1">
      <alignment/>
    </xf>
    <xf numFmtId="43" fontId="0" fillId="34" borderId="10" xfId="42" applyFon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0" fillId="33" borderId="10" xfId="42" applyNumberFormat="1" applyFont="1" applyFill="1" applyBorder="1" applyAlignment="1">
      <alignment horizontal="center"/>
    </xf>
    <xf numFmtId="2" fontId="0" fillId="33" borderId="10" xfId="42" applyNumberFormat="1" applyFont="1" applyFill="1" applyBorder="1" applyAlignment="1">
      <alignment horizontal="right"/>
    </xf>
    <xf numFmtId="0" fontId="0" fillId="33" borderId="10" xfId="42" applyNumberFormat="1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" fontId="0" fillId="33" borderId="10" xfId="42" applyNumberFormat="1" applyFont="1" applyFill="1" applyBorder="1" applyAlignment="1">
      <alignment/>
    </xf>
    <xf numFmtId="43" fontId="0" fillId="33" borderId="10" xfId="42" applyFont="1" applyFill="1" applyBorder="1" applyAlignment="1">
      <alignment horizontal="center"/>
    </xf>
    <xf numFmtId="2" fontId="0" fillId="35" borderId="10" xfId="42" applyNumberFormat="1" applyFont="1" applyFill="1" applyBorder="1" applyAlignment="1">
      <alignment horizontal="right"/>
    </xf>
    <xf numFmtId="0" fontId="0" fillId="35" borderId="10" xfId="42" applyNumberFormat="1" applyFont="1" applyFill="1" applyBorder="1" applyAlignment="1">
      <alignment/>
    </xf>
    <xf numFmtId="0" fontId="0" fillId="37" borderId="10" xfId="42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right"/>
    </xf>
    <xf numFmtId="0" fontId="0" fillId="37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 horizontal="right"/>
    </xf>
    <xf numFmtId="0" fontId="0" fillId="36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3" fontId="0" fillId="35" borderId="10" xfId="42" applyFont="1" applyFill="1" applyBorder="1" applyAlignment="1">
      <alignment horizontal="center"/>
    </xf>
    <xf numFmtId="43" fontId="0" fillId="37" borderId="10" xfId="42" applyFont="1" applyFill="1" applyBorder="1" applyAlignment="1">
      <alignment horizontal="center"/>
    </xf>
    <xf numFmtId="43" fontId="0" fillId="36" borderId="10" xfId="42" applyFont="1" applyFill="1" applyBorder="1" applyAlignment="1">
      <alignment horizontal="center"/>
    </xf>
    <xf numFmtId="43" fontId="0" fillId="34" borderId="10" xfId="42" applyFont="1" applyFill="1" applyBorder="1" applyAlignment="1">
      <alignment horizontal="center"/>
    </xf>
    <xf numFmtId="43" fontId="0" fillId="33" borderId="10" xfId="4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0" fillId="38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0" fillId="35" borderId="10" xfId="0" applyNumberFormat="1" applyFill="1" applyBorder="1" applyAlignment="1">
      <alignment/>
    </xf>
    <xf numFmtId="43" fontId="0" fillId="37" borderId="10" xfId="42" applyFont="1" applyFill="1" applyBorder="1" applyAlignment="1">
      <alignment horizontal="center" vertical="center"/>
    </xf>
    <xf numFmtId="43" fontId="0" fillId="37" borderId="10" xfId="42" applyFon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/>
    </xf>
    <xf numFmtId="0" fontId="0" fillId="37" borderId="10" xfId="42" applyNumberFormat="1" applyFont="1" applyFill="1" applyBorder="1" applyAlignment="1">
      <alignment horizontal="center"/>
    </xf>
    <xf numFmtId="2" fontId="0" fillId="37" borderId="10" xfId="42" applyNumberFormat="1" applyFont="1" applyFill="1" applyBorder="1" applyAlignment="1">
      <alignment horizontal="right"/>
    </xf>
    <xf numFmtId="166" fontId="0" fillId="36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0" fontId="40" fillId="38" borderId="10" xfId="0" applyNumberFormat="1" applyFont="1" applyFill="1" applyBorder="1" applyAlignment="1" applyProtection="1">
      <alignment horizontal="center"/>
      <protection/>
    </xf>
    <xf numFmtId="1" fontId="0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 applyProtection="1">
      <alignment horizontal="center"/>
      <protection/>
    </xf>
    <xf numFmtId="0" fontId="0" fillId="36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164" fontId="40" fillId="38" borderId="10" xfId="0" applyNumberFormat="1" applyFont="1" applyFill="1" applyBorder="1" applyAlignment="1">
      <alignment/>
    </xf>
    <xf numFmtId="2" fontId="40" fillId="38" borderId="10" xfId="0" applyNumberFormat="1" applyFont="1" applyFill="1" applyBorder="1" applyAlignment="1" applyProtection="1">
      <alignment/>
      <protection/>
    </xf>
    <xf numFmtId="0" fontId="0" fillId="39" borderId="10" xfId="0" applyNumberFormat="1" applyFont="1" applyFill="1" applyBorder="1" applyAlignment="1" applyProtection="1">
      <alignment horizontal="center"/>
      <protection/>
    </xf>
    <xf numFmtId="164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 applyProtection="1">
      <alignment/>
      <protection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35" borderId="10" xfId="0" applyNumberFormat="1" applyFont="1" applyFill="1" applyBorder="1" applyAlignment="1">
      <alignment horizontal="center"/>
    </xf>
    <xf numFmtId="2" fontId="0" fillId="35" borderId="10" xfId="42" applyNumberFormat="1" applyFont="1" applyFill="1" applyBorder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" fontId="0" fillId="35" borderId="10" xfId="42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10" xfId="42" applyNumberFormat="1" applyFont="1" applyFill="1" applyBorder="1" applyAlignment="1">
      <alignment/>
    </xf>
    <xf numFmtId="164" fontId="0" fillId="35" borderId="10" xfId="42" applyNumberFormat="1" applyFont="1" applyFill="1" applyBorder="1" applyAlignment="1">
      <alignment/>
    </xf>
    <xf numFmtId="0" fontId="0" fillId="37" borderId="10" xfId="0" applyNumberFormat="1" applyFont="1" applyFill="1" applyBorder="1" applyAlignment="1" applyProtection="1">
      <alignment horizontal="center"/>
      <protection/>
    </xf>
    <xf numFmtId="2" fontId="0" fillId="37" borderId="10" xfId="42" applyNumberFormat="1" applyFont="1" applyFill="1" applyBorder="1" applyAlignment="1">
      <alignment/>
    </xf>
    <xf numFmtId="164" fontId="0" fillId="37" borderId="10" xfId="42" applyNumberFormat="1" applyFont="1" applyFill="1" applyBorder="1" applyAlignment="1">
      <alignment/>
    </xf>
    <xf numFmtId="164" fontId="0" fillId="37" borderId="10" xfId="0" applyNumberFormat="1" applyFill="1" applyBorder="1" applyAlignment="1">
      <alignment/>
    </xf>
    <xf numFmtId="1" fontId="0" fillId="37" borderId="10" xfId="42" applyNumberFormat="1" applyFont="1" applyFill="1" applyBorder="1" applyAlignment="1">
      <alignment/>
    </xf>
    <xf numFmtId="43" fontId="0" fillId="37" borderId="10" xfId="42" applyFont="1" applyFill="1" applyBorder="1" applyAlignment="1">
      <alignment horizontal="center"/>
    </xf>
    <xf numFmtId="1" fontId="0" fillId="34" borderId="10" xfId="42" applyNumberFormat="1" applyFont="1" applyFill="1" applyBorder="1" applyAlignment="1">
      <alignment/>
    </xf>
    <xf numFmtId="43" fontId="0" fillId="34" borderId="10" xfId="42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NumberFormat="1" applyFont="1" applyFill="1" applyBorder="1" applyAlignment="1" applyProtection="1">
      <alignment horizontal="center"/>
      <protection/>
    </xf>
    <xf numFmtId="2" fontId="0" fillId="34" borderId="10" xfId="42" applyNumberFormat="1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42" applyNumberFormat="1" applyFont="1" applyFill="1" applyBorder="1" applyAlignment="1">
      <alignment/>
    </xf>
    <xf numFmtId="43" fontId="0" fillId="33" borderId="10" xfId="42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37" borderId="10" xfId="42" applyNumberFormat="1" applyFont="1" applyFill="1" applyBorder="1" applyAlignment="1">
      <alignment/>
    </xf>
    <xf numFmtId="164" fontId="0" fillId="37" borderId="10" xfId="42" applyNumberFormat="1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1" fontId="0" fillId="36" borderId="10" xfId="42" applyNumberFormat="1" applyFont="1" applyFill="1" applyBorder="1" applyAlignment="1">
      <alignment/>
    </xf>
    <xf numFmtId="43" fontId="0" fillId="35" borderId="10" xfId="42" applyFont="1" applyFill="1" applyBorder="1" applyAlignment="1">
      <alignment horizontal="center"/>
    </xf>
    <xf numFmtId="164" fontId="0" fillId="34" borderId="10" xfId="42" applyNumberFormat="1" applyFont="1" applyFill="1" applyBorder="1" applyAlignment="1">
      <alignment/>
    </xf>
    <xf numFmtId="43" fontId="0" fillId="36" borderId="10" xfId="42" applyFont="1" applyFill="1" applyBorder="1" applyAlignment="1">
      <alignment horizontal="center" vertical="center"/>
    </xf>
    <xf numFmtId="2" fontId="0" fillId="33" borderId="10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/>
    </xf>
    <xf numFmtId="2" fontId="0" fillId="35" borderId="10" xfId="42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0" fillId="36" borderId="10" xfId="42" applyNumberFormat="1" applyFont="1" applyFill="1" applyBorder="1" applyAlignment="1">
      <alignment/>
    </xf>
    <xf numFmtId="164" fontId="0" fillId="36" borderId="10" xfId="42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10" xfId="0" applyNumberFormat="1" applyBorder="1" applyAlignment="1">
      <alignment/>
    </xf>
    <xf numFmtId="2" fontId="0" fillId="0" borderId="10" xfId="0" applyNumberFormat="1" applyFont="1" applyBorder="1" applyAlignment="1" applyProtection="1">
      <alignment/>
      <protection locked="0"/>
    </xf>
    <xf numFmtId="0" fontId="0" fillId="40" borderId="10" xfId="0" applyFill="1" applyBorder="1" applyAlignment="1">
      <alignment/>
    </xf>
    <xf numFmtId="2" fontId="0" fillId="40" borderId="10" xfId="0" applyNumberFormat="1" applyFill="1" applyBorder="1" applyAlignment="1">
      <alignment/>
    </xf>
    <xf numFmtId="165" fontId="0" fillId="4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165" fontId="0" fillId="37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42" fillId="34" borderId="10" xfId="0" applyFont="1" applyFill="1" applyBorder="1" applyAlignment="1">
      <alignment/>
    </xf>
    <xf numFmtId="10" fontId="42" fillId="34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10" fontId="42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35" borderId="10" xfId="0" applyNumberFormat="1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4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43" fontId="0" fillId="35" borderId="10" xfId="42" applyFont="1" applyFill="1" applyBorder="1" applyAlignment="1">
      <alignment horizontal="center"/>
    </xf>
    <xf numFmtId="43" fontId="0" fillId="37" borderId="10" xfId="42" applyFont="1" applyFill="1" applyBorder="1" applyAlignment="1">
      <alignment horizontal="center"/>
    </xf>
    <xf numFmtId="43" fontId="0" fillId="33" borderId="10" xfId="42" applyFont="1" applyFill="1" applyBorder="1" applyAlignment="1">
      <alignment horizontal="center"/>
    </xf>
    <xf numFmtId="43" fontId="0" fillId="34" borderId="10" xfId="42" applyFont="1" applyFill="1" applyBorder="1" applyAlignment="1">
      <alignment horizontal="center"/>
    </xf>
    <xf numFmtId="0" fontId="0" fillId="36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40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43" fontId="0" fillId="36" borderId="10" xfId="42" applyFont="1" applyFill="1" applyBorder="1" applyAlignment="1">
      <alignment horizontal="center"/>
    </xf>
    <xf numFmtId="43" fontId="0" fillId="35" borderId="10" xfId="42" applyFont="1" applyFill="1" applyBorder="1" applyAlignment="1">
      <alignment horizontal="center"/>
    </xf>
    <xf numFmtId="43" fontId="0" fillId="37" borderId="10" xfId="42" applyFont="1" applyFill="1" applyBorder="1" applyAlignment="1">
      <alignment horizontal="center"/>
    </xf>
    <xf numFmtId="43" fontId="0" fillId="34" borderId="10" xfId="42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10" fontId="0" fillId="17" borderId="10" xfId="0" applyNumberFormat="1" applyFill="1" applyBorder="1" applyAlignment="1">
      <alignment/>
    </xf>
    <xf numFmtId="2" fontId="0" fillId="17" borderId="10" xfId="0" applyNumberFormat="1" applyFill="1" applyBorder="1" applyAlignment="1">
      <alignment/>
    </xf>
    <xf numFmtId="165" fontId="0" fillId="17" borderId="10" xfId="0" applyNumberFormat="1" applyFill="1" applyBorder="1" applyAlignment="1">
      <alignment/>
    </xf>
    <xf numFmtId="0" fontId="0" fillId="17" borderId="10" xfId="0" applyNumberFormat="1" applyFont="1" applyFill="1" applyBorder="1" applyAlignment="1">
      <alignment horizontal="center"/>
    </xf>
    <xf numFmtId="2" fontId="0" fillId="17" borderId="10" xfId="0" applyNumberFormat="1" applyFill="1" applyBorder="1" applyAlignment="1">
      <alignment/>
    </xf>
    <xf numFmtId="164" fontId="0" fillId="17" borderId="10" xfId="0" applyNumberFormat="1" applyFill="1" applyBorder="1" applyAlignment="1">
      <alignment/>
    </xf>
    <xf numFmtId="166" fontId="0" fillId="17" borderId="10" xfId="0" applyNumberFormat="1" applyFill="1" applyBorder="1" applyAlignment="1">
      <alignment/>
    </xf>
    <xf numFmtId="1" fontId="0" fillId="17" borderId="10" xfId="0" applyNumberFormat="1" applyFill="1" applyBorder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42" applyNumberFormat="1" applyFont="1" applyFill="1" applyBorder="1" applyAlignment="1">
      <alignment horizontal="center"/>
    </xf>
    <xf numFmtId="2" fontId="0" fillId="17" borderId="10" xfId="42" applyNumberFormat="1" applyFont="1" applyFill="1" applyBorder="1" applyAlignment="1">
      <alignment horizontal="right"/>
    </xf>
    <xf numFmtId="0" fontId="0" fillId="17" borderId="10" xfId="42" applyNumberFormat="1" applyFont="1" applyFill="1" applyBorder="1" applyAlignment="1">
      <alignment/>
    </xf>
    <xf numFmtId="166" fontId="0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 horizontal="center"/>
    </xf>
    <xf numFmtId="176" fontId="0" fillId="17" borderId="10" xfId="0" applyNumberFormat="1" applyFill="1" applyBorder="1" applyAlignment="1">
      <alignment/>
    </xf>
    <xf numFmtId="2" fontId="0" fillId="17" borderId="10" xfId="0" applyNumberFormat="1" applyFont="1" applyFill="1" applyBorder="1" applyAlignment="1">
      <alignment horizontal="right"/>
    </xf>
    <xf numFmtId="2" fontId="0" fillId="17" borderId="10" xfId="42" applyNumberFormat="1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0" fillId="17" borderId="10" xfId="0" applyNumberFormat="1" applyFont="1" applyFill="1" applyBorder="1" applyAlignment="1" applyProtection="1">
      <alignment horizontal="center"/>
      <protection/>
    </xf>
    <xf numFmtId="1" fontId="0" fillId="17" borderId="10" xfId="42" applyNumberFormat="1" applyFont="1" applyFill="1" applyBorder="1" applyAlignment="1">
      <alignment/>
    </xf>
    <xf numFmtId="43" fontId="0" fillId="17" borderId="10" xfId="42" applyFont="1" applyFill="1" applyBorder="1" applyAlignment="1">
      <alignment horizontal="center"/>
    </xf>
    <xf numFmtId="43" fontId="0" fillId="17" borderId="10" xfId="42" applyFont="1" applyFill="1" applyBorder="1" applyAlignment="1">
      <alignment horizontal="center"/>
    </xf>
    <xf numFmtId="0" fontId="0" fillId="17" borderId="10" xfId="0" applyNumberFormat="1" applyFill="1" applyBorder="1" applyAlignment="1">
      <alignment/>
    </xf>
    <xf numFmtId="2" fontId="40" fillId="38" borderId="10" xfId="0" applyNumberFormat="1" applyFont="1" applyFill="1" applyBorder="1" applyAlignment="1">
      <alignment horizontal="right"/>
    </xf>
    <xf numFmtId="0" fontId="40" fillId="38" borderId="10" xfId="0" applyFont="1" applyFill="1" applyBorder="1" applyAlignment="1">
      <alignment/>
    </xf>
    <xf numFmtId="166" fontId="40" fillId="38" borderId="10" xfId="0" applyNumberFormat="1" applyFont="1" applyFill="1" applyBorder="1" applyAlignment="1">
      <alignment/>
    </xf>
    <xf numFmtId="0" fontId="40" fillId="38" borderId="10" xfId="0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/>
    </xf>
    <xf numFmtId="2" fontId="40" fillId="38" borderId="10" xfId="0" applyNumberFormat="1" applyFont="1" applyFill="1" applyBorder="1" applyAlignment="1">
      <alignment/>
    </xf>
    <xf numFmtId="176" fontId="40" fillId="38" borderId="10" xfId="0" applyNumberFormat="1" applyFont="1" applyFill="1" applyBorder="1" applyAlignment="1">
      <alignment/>
    </xf>
    <xf numFmtId="0" fontId="40" fillId="38" borderId="10" xfId="0" applyFont="1" applyFill="1" applyBorder="1" applyAlignment="1">
      <alignment horizontal="right"/>
    </xf>
    <xf numFmtId="0" fontId="40" fillId="38" borderId="10" xfId="0" applyNumberFormat="1" applyFont="1" applyFill="1" applyBorder="1" applyAlignment="1">
      <alignment/>
    </xf>
    <xf numFmtId="1" fontId="40" fillId="38" borderId="10" xfId="0" applyNumberFormat="1" applyFont="1" applyFill="1" applyBorder="1" applyAlignment="1">
      <alignment/>
    </xf>
    <xf numFmtId="1" fontId="40" fillId="38" borderId="10" xfId="42" applyNumberFormat="1" applyFont="1" applyFill="1" applyBorder="1" applyAlignment="1">
      <alignment/>
    </xf>
    <xf numFmtId="43" fontId="40" fillId="38" borderId="10" xfId="4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40" fillId="38" borderId="10" xfId="42" applyNumberFormat="1" applyFont="1" applyFill="1" applyBorder="1" applyAlignment="1">
      <alignment/>
    </xf>
    <xf numFmtId="164" fontId="40" fillId="38" borderId="10" xfId="42" applyNumberFormat="1" applyFont="1" applyFill="1" applyBorder="1" applyAlignment="1">
      <alignment/>
    </xf>
    <xf numFmtId="164" fontId="40" fillId="38" borderId="10" xfId="0" applyNumberFormat="1" applyFont="1" applyFill="1" applyBorder="1" applyAlignment="1">
      <alignment/>
    </xf>
    <xf numFmtId="2" fontId="40" fillId="38" borderId="10" xfId="0" applyNumberFormat="1" applyFont="1" applyFill="1" applyBorder="1" applyAlignment="1">
      <alignment/>
    </xf>
    <xf numFmtId="2" fontId="0" fillId="39" borderId="10" xfId="42" applyNumberFormat="1" applyFont="1" applyFill="1" applyBorder="1" applyAlignment="1">
      <alignment/>
    </xf>
    <xf numFmtId="164" fontId="0" fillId="39" borderId="10" xfId="42" applyNumberFormat="1" applyFont="1" applyFill="1" applyBorder="1" applyAlignment="1">
      <alignment/>
    </xf>
    <xf numFmtId="164" fontId="0" fillId="39" borderId="10" xfId="0" applyNumberFormat="1" applyFill="1" applyBorder="1" applyAlignment="1">
      <alignment/>
    </xf>
    <xf numFmtId="166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41" fillId="0" borderId="10" xfId="0" applyFont="1" applyBorder="1" applyAlignment="1">
      <alignment horizontal="center" vertical="distributed"/>
    </xf>
    <xf numFmtId="0" fontId="41" fillId="0" borderId="22" xfId="0" applyFont="1" applyBorder="1" applyAlignment="1">
      <alignment horizontal="center" vertical="distributed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distributed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13.28125" style="0" customWidth="1"/>
    <col min="5" max="5" width="7.57421875" style="4" customWidth="1"/>
    <col min="6" max="6" width="13.7109375" style="4" customWidth="1"/>
    <col min="7" max="7" width="13.57421875" style="0" customWidth="1"/>
    <col min="8" max="8" width="14.28125" style="0" customWidth="1"/>
    <col min="9" max="9" width="21.140625" style="0" customWidth="1"/>
    <col min="10" max="10" width="7.57421875" style="0" bestFit="1" customWidth="1"/>
    <col min="11" max="11" width="7.00390625" style="4" bestFit="1" customWidth="1"/>
    <col min="12" max="12" width="19.8515625" style="0" bestFit="1" customWidth="1"/>
    <col min="13" max="13" width="19.57421875" style="0" bestFit="1" customWidth="1"/>
    <col min="14" max="14" width="10.8515625" style="0" bestFit="1" customWidth="1"/>
    <col min="15" max="15" width="10.8515625" style="0" customWidth="1"/>
    <col min="16" max="17" width="8.8515625" style="4" customWidth="1"/>
    <col min="18" max="18" width="14.28125" style="4" customWidth="1"/>
    <col min="20" max="20" width="10.28125" style="0" bestFit="1" customWidth="1"/>
    <col min="21" max="21" width="14.28125" style="0" customWidth="1"/>
  </cols>
  <sheetData>
    <row r="2" spans="2:11" ht="12.75">
      <c r="B2" s="2"/>
      <c r="C2" s="2"/>
      <c r="D2" s="1"/>
      <c r="E2" s="2" t="s">
        <v>36</v>
      </c>
      <c r="F2" s="1"/>
      <c r="H2" s="3" t="s">
        <v>66</v>
      </c>
      <c r="I2" s="3"/>
      <c r="K2">
        <v>272.51</v>
      </c>
    </row>
    <row r="3" spans="2:11" ht="12.75">
      <c r="B3" s="2"/>
      <c r="C3" s="2"/>
      <c r="D3" s="1"/>
      <c r="E3" s="35" t="s">
        <v>83</v>
      </c>
      <c r="F3" s="1"/>
      <c r="H3" s="3" t="s">
        <v>76</v>
      </c>
      <c r="I3" s="3"/>
      <c r="K3">
        <v>2.378</v>
      </c>
    </row>
    <row r="4" spans="5:11" ht="12.75">
      <c r="E4"/>
      <c r="H4" s="3" t="s">
        <v>72</v>
      </c>
      <c r="K4">
        <v>137.13</v>
      </c>
    </row>
    <row r="5" ht="12.75">
      <c r="E5" s="3" t="s">
        <v>82</v>
      </c>
    </row>
    <row r="7" spans="1:21" ht="12.75">
      <c r="A7" s="8" t="s">
        <v>59</v>
      </c>
      <c r="B7" s="8"/>
      <c r="C7" s="18"/>
      <c r="E7" s="434" t="s">
        <v>64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Q7" s="8" t="s">
        <v>65</v>
      </c>
      <c r="R7" s="8"/>
      <c r="T7" s="14" t="s">
        <v>67</v>
      </c>
      <c r="U7" s="8"/>
    </row>
    <row r="8" spans="1:21" s="4" customFormat="1" ht="36" customHeight="1">
      <c r="A8" s="42" t="s">
        <v>57</v>
      </c>
      <c r="B8" s="42" t="s">
        <v>58</v>
      </c>
      <c r="C8" s="43" t="s">
        <v>77</v>
      </c>
      <c r="D8" s="44"/>
      <c r="E8" s="42" t="s">
        <v>57</v>
      </c>
      <c r="F8" s="94" t="s">
        <v>77</v>
      </c>
      <c r="G8" s="94" t="s">
        <v>58</v>
      </c>
      <c r="H8" s="42" t="s">
        <v>60</v>
      </c>
      <c r="I8" s="94" t="s">
        <v>73</v>
      </c>
      <c r="J8" s="42" t="s">
        <v>41</v>
      </c>
      <c r="K8" s="42" t="s">
        <v>61</v>
      </c>
      <c r="L8" s="42" t="s">
        <v>62</v>
      </c>
      <c r="M8" s="42" t="s">
        <v>63</v>
      </c>
      <c r="N8" s="94" t="s">
        <v>71</v>
      </c>
      <c r="O8" s="49" t="s">
        <v>93</v>
      </c>
      <c r="P8" s="44"/>
      <c r="Q8" s="45" t="s">
        <v>41</v>
      </c>
      <c r="R8" s="45" t="s">
        <v>60</v>
      </c>
      <c r="S8" s="44"/>
      <c r="T8" s="46" t="s">
        <v>68</v>
      </c>
      <c r="U8" s="43" t="s">
        <v>69</v>
      </c>
    </row>
    <row r="9" spans="1:21" ht="12.75">
      <c r="A9" s="39">
        <v>519</v>
      </c>
      <c r="B9" s="36">
        <v>6.142227999999992</v>
      </c>
      <c r="C9" s="19">
        <v>1.2</v>
      </c>
      <c r="E9" s="178">
        <v>508</v>
      </c>
      <c r="F9" s="395">
        <v>1.2</v>
      </c>
      <c r="G9" s="396">
        <v>6.078728000000004</v>
      </c>
      <c r="H9" s="396">
        <f>G10-G9</f>
        <v>0.0634999999999879</v>
      </c>
      <c r="I9" s="397">
        <f aca="true" t="shared" si="0" ref="I9:I43">H9/$K$4</f>
        <v>0.0004630642456062707</v>
      </c>
      <c r="J9" s="396">
        <v>20</v>
      </c>
      <c r="K9" s="398"/>
      <c r="L9" s="398"/>
      <c r="M9" s="398" t="s">
        <v>421</v>
      </c>
      <c r="N9" s="398"/>
      <c r="O9" s="398" t="s">
        <v>91</v>
      </c>
      <c r="Q9" s="6">
        <v>1</v>
      </c>
      <c r="R9" s="13">
        <f>H31</f>
        <v>0</v>
      </c>
      <c r="T9" s="7">
        <v>3.5</v>
      </c>
      <c r="U9" s="7">
        <f aca="true" t="shared" si="1" ref="U9:U23">T9*2.378/0.5</f>
        <v>16.646</v>
      </c>
    </row>
    <row r="10" spans="1:21" ht="12.75">
      <c r="A10" s="39">
        <v>531</v>
      </c>
      <c r="B10" s="7">
        <v>6.739128</v>
      </c>
      <c r="C10" s="19">
        <v>1.2</v>
      </c>
      <c r="E10" s="57">
        <v>519</v>
      </c>
      <c r="F10" s="121">
        <v>1.2</v>
      </c>
      <c r="G10" s="59">
        <v>6.142227999999992</v>
      </c>
      <c r="H10" s="59">
        <f aca="true" t="shared" si="2" ref="H10:H43">G11-G10</f>
        <v>0.0190500000000009</v>
      </c>
      <c r="I10" s="220">
        <f t="shared" si="0"/>
        <v>0.00013891927368191425</v>
      </c>
      <c r="J10" s="11">
        <v>6</v>
      </c>
      <c r="K10" s="22" t="s">
        <v>49</v>
      </c>
      <c r="L10" s="22" t="s">
        <v>79</v>
      </c>
      <c r="M10" s="95" t="s">
        <v>541</v>
      </c>
      <c r="N10" s="22" t="s">
        <v>49</v>
      </c>
      <c r="O10" s="95" t="s">
        <v>91</v>
      </c>
      <c r="Q10" s="6">
        <v>2</v>
      </c>
      <c r="R10" s="16">
        <f>H19</f>
        <v>0.006349999999985201</v>
      </c>
      <c r="T10" s="7">
        <v>3.25</v>
      </c>
      <c r="U10" s="7">
        <f t="shared" si="1"/>
        <v>15.457</v>
      </c>
    </row>
    <row r="11" spans="1:21" ht="12.75">
      <c r="A11" s="39">
        <v>533</v>
      </c>
      <c r="B11" s="7">
        <v>6.542278000000008</v>
      </c>
      <c r="C11" s="19">
        <v>1.2</v>
      </c>
      <c r="E11" s="57">
        <v>504</v>
      </c>
      <c r="F11" s="41">
        <v>1.2</v>
      </c>
      <c r="G11" s="7">
        <v>6.161277999999993</v>
      </c>
      <c r="H11" s="16">
        <f t="shared" si="2"/>
        <v>0.15240000000000542</v>
      </c>
      <c r="I11" s="21">
        <f t="shared" si="0"/>
        <v>0.001111354189455301</v>
      </c>
      <c r="J11" s="33">
        <v>27</v>
      </c>
      <c r="K11" s="34" t="s">
        <v>49</v>
      </c>
      <c r="L11" s="61" t="s">
        <v>79</v>
      </c>
      <c r="M11" s="95" t="s">
        <v>536</v>
      </c>
      <c r="N11" s="22" t="s">
        <v>49</v>
      </c>
      <c r="O11" s="95" t="s">
        <v>91</v>
      </c>
      <c r="Q11" s="6"/>
      <c r="R11" s="13">
        <f>H33</f>
        <v>0.006350000000006517</v>
      </c>
      <c r="T11" s="7">
        <v>3</v>
      </c>
      <c r="U11" s="7">
        <f t="shared" si="1"/>
        <v>14.268</v>
      </c>
    </row>
    <row r="12" spans="1:21" ht="12.75">
      <c r="A12" s="39">
        <v>536</v>
      </c>
      <c r="B12" s="7">
        <v>7.024878000000011</v>
      </c>
      <c r="C12" s="19">
        <v>1.2</v>
      </c>
      <c r="E12" s="70">
        <v>512</v>
      </c>
      <c r="F12" s="166">
        <v>1.2</v>
      </c>
      <c r="G12" s="72">
        <v>6.313677999999999</v>
      </c>
      <c r="H12" s="72">
        <f t="shared" si="2"/>
        <v>0.09525000000000361</v>
      </c>
      <c r="I12" s="186">
        <f t="shared" si="0"/>
        <v>0.0006945963684095647</v>
      </c>
      <c r="J12" s="12">
        <v>26</v>
      </c>
      <c r="K12" s="30" t="s">
        <v>70</v>
      </c>
      <c r="L12" s="30" t="s">
        <v>79</v>
      </c>
      <c r="M12" s="30"/>
      <c r="N12" s="30"/>
      <c r="O12" s="98" t="s">
        <v>488</v>
      </c>
      <c r="Q12" s="6">
        <v>4</v>
      </c>
      <c r="R12" s="13">
        <f>H27</f>
        <v>0.012699999999993494</v>
      </c>
      <c r="T12" s="7">
        <v>2.75</v>
      </c>
      <c r="U12" s="7">
        <f t="shared" si="1"/>
        <v>13.079</v>
      </c>
    </row>
    <row r="13" spans="1:21" ht="12.75">
      <c r="A13" s="39">
        <v>532</v>
      </c>
      <c r="B13" s="7">
        <v>9.609327999999987</v>
      </c>
      <c r="C13" s="19">
        <v>1.2</v>
      </c>
      <c r="E13" s="70">
        <v>509</v>
      </c>
      <c r="F13" s="40">
        <v>1.2</v>
      </c>
      <c r="G13" s="16">
        <v>6.408928000000002</v>
      </c>
      <c r="H13" s="16">
        <f t="shared" si="2"/>
        <v>0.08254999999998791</v>
      </c>
      <c r="I13" s="21">
        <f t="shared" si="0"/>
        <v>0.0006019835192881785</v>
      </c>
      <c r="J13" s="16">
        <v>23</v>
      </c>
      <c r="K13" s="30" t="s">
        <v>70</v>
      </c>
      <c r="L13" s="98" t="s">
        <v>79</v>
      </c>
      <c r="M13" s="98"/>
      <c r="N13" s="30"/>
      <c r="O13" s="98" t="s">
        <v>488</v>
      </c>
      <c r="Q13" s="6"/>
      <c r="R13" s="13">
        <f>H35</f>
        <v>0.012699999999991718</v>
      </c>
      <c r="T13" s="7">
        <v>2.5</v>
      </c>
      <c r="U13" s="7">
        <f t="shared" si="1"/>
        <v>11.89</v>
      </c>
    </row>
    <row r="14" spans="1:21" ht="12.75">
      <c r="A14" s="39">
        <v>511</v>
      </c>
      <c r="B14" s="7">
        <v>10.09192799999999</v>
      </c>
      <c r="C14" s="19">
        <v>1.2</v>
      </c>
      <c r="E14" s="83">
        <v>516</v>
      </c>
      <c r="F14" s="155">
        <v>1.2</v>
      </c>
      <c r="G14" s="85">
        <v>6.49147799999999</v>
      </c>
      <c r="H14" s="85">
        <f t="shared" si="2"/>
        <v>0.0190500000000009</v>
      </c>
      <c r="I14" s="153">
        <f t="shared" si="0"/>
        <v>0.00013891927368191425</v>
      </c>
      <c r="J14" s="9">
        <v>6</v>
      </c>
      <c r="K14" s="26" t="s">
        <v>50</v>
      </c>
      <c r="L14" s="26" t="s">
        <v>79</v>
      </c>
      <c r="M14" s="26" t="s">
        <v>499</v>
      </c>
      <c r="N14" s="26" t="s">
        <v>50</v>
      </c>
      <c r="O14" s="97" t="s">
        <v>91</v>
      </c>
      <c r="Q14" s="6">
        <v>6</v>
      </c>
      <c r="R14" s="13">
        <f>H10</f>
        <v>0.0190500000000009</v>
      </c>
      <c r="T14" s="7">
        <v>2.25</v>
      </c>
      <c r="U14" s="7">
        <f t="shared" si="1"/>
        <v>10.701</v>
      </c>
    </row>
    <row r="15" spans="1:21" ht="12.75">
      <c r="A15" s="39">
        <v>534</v>
      </c>
      <c r="B15" s="7">
        <v>9.507727999999998</v>
      </c>
      <c r="C15" s="19">
        <v>1.2</v>
      </c>
      <c r="E15" s="83">
        <v>501</v>
      </c>
      <c r="F15" s="40">
        <v>1.2</v>
      </c>
      <c r="G15" s="16">
        <v>6.510527999999991</v>
      </c>
      <c r="H15" s="16">
        <f t="shared" si="2"/>
        <v>0.0317500000000166</v>
      </c>
      <c r="I15" s="21">
        <f t="shared" si="0"/>
        <v>0.00023153212280330052</v>
      </c>
      <c r="J15" s="16">
        <v>12</v>
      </c>
      <c r="K15" s="26" t="s">
        <v>50</v>
      </c>
      <c r="L15" s="97" t="s">
        <v>79</v>
      </c>
      <c r="M15" s="97" t="s">
        <v>498</v>
      </c>
      <c r="N15" s="26" t="s">
        <v>50</v>
      </c>
      <c r="O15" s="97" t="s">
        <v>91</v>
      </c>
      <c r="Q15" s="6"/>
      <c r="R15" s="13">
        <f>H14</f>
        <v>0.0190500000000009</v>
      </c>
      <c r="T15" s="7">
        <v>2</v>
      </c>
      <c r="U15" s="7">
        <f t="shared" si="1"/>
        <v>9.512</v>
      </c>
    </row>
    <row r="16" spans="1:21" ht="12.75">
      <c r="A16" s="39">
        <v>535</v>
      </c>
      <c r="B16" s="7">
        <v>9.412477999999995</v>
      </c>
      <c r="C16" s="19">
        <v>1.2</v>
      </c>
      <c r="E16" s="178">
        <v>533</v>
      </c>
      <c r="F16" s="395">
        <v>1.2</v>
      </c>
      <c r="G16" s="396">
        <v>6.542278000000008</v>
      </c>
      <c r="H16" s="396">
        <f t="shared" si="2"/>
        <v>0.17144999999998323</v>
      </c>
      <c r="I16" s="397">
        <f t="shared" si="0"/>
        <v>0.0012502734631370468</v>
      </c>
      <c r="J16" s="396">
        <v>28</v>
      </c>
      <c r="K16" s="398"/>
      <c r="L16" s="398"/>
      <c r="M16" s="398" t="s">
        <v>421</v>
      </c>
      <c r="N16" s="398"/>
      <c r="O16" s="398" t="s">
        <v>91</v>
      </c>
      <c r="Q16" s="6"/>
      <c r="R16" s="13">
        <f>H29</f>
        <v>0.01905000000000001</v>
      </c>
      <c r="T16" s="7">
        <v>1.75</v>
      </c>
      <c r="U16" s="7">
        <f t="shared" si="1"/>
        <v>8.323</v>
      </c>
    </row>
    <row r="17" spans="1:21" ht="12.75">
      <c r="A17" s="39">
        <v>512</v>
      </c>
      <c r="B17" s="7">
        <v>6.313677999999999</v>
      </c>
      <c r="C17" s="19">
        <v>1.2</v>
      </c>
      <c r="E17" s="70">
        <v>502</v>
      </c>
      <c r="F17" s="166">
        <v>1.2</v>
      </c>
      <c r="G17" s="72">
        <v>6.713727999999991</v>
      </c>
      <c r="H17" s="72">
        <f t="shared" si="2"/>
        <v>0.025400000000009193</v>
      </c>
      <c r="I17" s="186">
        <f t="shared" si="0"/>
        <v>0.0001852256982426106</v>
      </c>
      <c r="J17" s="12">
        <v>9</v>
      </c>
      <c r="K17" s="30" t="s">
        <v>51</v>
      </c>
      <c r="L17" s="30" t="s">
        <v>79</v>
      </c>
      <c r="M17" s="30"/>
      <c r="N17" s="30"/>
      <c r="O17" s="98" t="s">
        <v>488</v>
      </c>
      <c r="Q17" s="6">
        <v>9</v>
      </c>
      <c r="R17" s="13">
        <f>H28</f>
        <v>0.025400000000008305</v>
      </c>
      <c r="T17" s="7">
        <v>1.5</v>
      </c>
      <c r="U17" s="7">
        <f t="shared" si="1"/>
        <v>7.134</v>
      </c>
    </row>
    <row r="18" spans="1:21" ht="12.75">
      <c r="A18" s="39">
        <v>510</v>
      </c>
      <c r="B18" s="7">
        <v>6.789927999999994</v>
      </c>
      <c r="C18" s="19">
        <v>1.2</v>
      </c>
      <c r="E18" s="70">
        <v>531</v>
      </c>
      <c r="F18" s="40">
        <v>1.2</v>
      </c>
      <c r="G18" s="16">
        <v>6.739128</v>
      </c>
      <c r="H18" s="16">
        <f t="shared" si="2"/>
        <v>0.044450000000009204</v>
      </c>
      <c r="I18" s="21">
        <f t="shared" si="0"/>
        <v>0.00032414497192451836</v>
      </c>
      <c r="J18" s="16">
        <v>16</v>
      </c>
      <c r="K18" s="30" t="s">
        <v>51</v>
      </c>
      <c r="L18" s="98" t="s">
        <v>79</v>
      </c>
      <c r="M18" s="98"/>
      <c r="N18" s="30"/>
      <c r="O18" s="98" t="s">
        <v>488</v>
      </c>
      <c r="Q18" s="6"/>
      <c r="R18" s="13">
        <f>R17</f>
        <v>0.025400000000008305</v>
      </c>
      <c r="T18" s="7">
        <v>1.25</v>
      </c>
      <c r="U18" s="7">
        <f t="shared" si="1"/>
        <v>5.945</v>
      </c>
    </row>
    <row r="19" spans="1:21" ht="12.75">
      <c r="A19" s="39">
        <v>509</v>
      </c>
      <c r="B19" s="7">
        <v>6.408928000000002</v>
      </c>
      <c r="C19" s="19">
        <v>1.2</v>
      </c>
      <c r="E19" s="76">
        <v>518</v>
      </c>
      <c r="F19" s="168">
        <v>1.2</v>
      </c>
      <c r="G19" s="78">
        <v>6.783578000000009</v>
      </c>
      <c r="H19" s="78">
        <f t="shared" si="2"/>
        <v>0.006349999999985201</v>
      </c>
      <c r="I19" s="183">
        <f t="shared" si="0"/>
        <v>4.6306424560527976E-05</v>
      </c>
      <c r="J19" s="10">
        <v>2</v>
      </c>
      <c r="K19" s="28" t="s">
        <v>45</v>
      </c>
      <c r="L19" s="96" t="s">
        <v>79</v>
      </c>
      <c r="M19" s="96" t="s">
        <v>502</v>
      </c>
      <c r="N19" s="28" t="s">
        <v>45</v>
      </c>
      <c r="O19" s="96" t="s">
        <v>91</v>
      </c>
      <c r="Q19" s="6"/>
      <c r="R19" s="13">
        <f>R18</f>
        <v>0.025400000000008305</v>
      </c>
      <c r="T19" s="7">
        <v>1</v>
      </c>
      <c r="U19" s="7">
        <f t="shared" si="1"/>
        <v>4.756</v>
      </c>
    </row>
    <row r="20" spans="1:21" ht="12.75">
      <c r="A20" s="39">
        <v>508</v>
      </c>
      <c r="B20" s="7">
        <v>6.078728000000004</v>
      </c>
      <c r="C20" s="19">
        <v>1.2</v>
      </c>
      <c r="E20" s="76">
        <v>510</v>
      </c>
      <c r="F20" s="40">
        <v>1.2</v>
      </c>
      <c r="G20" s="16">
        <v>6.789927999999994</v>
      </c>
      <c r="H20" s="16">
        <f t="shared" si="2"/>
        <v>0.025400000000008305</v>
      </c>
      <c r="I20" s="21">
        <f t="shared" si="0"/>
        <v>0.00018522569824260413</v>
      </c>
      <c r="J20" s="16">
        <v>9</v>
      </c>
      <c r="K20" s="28" t="s">
        <v>45</v>
      </c>
      <c r="L20" s="96" t="s">
        <v>79</v>
      </c>
      <c r="M20" s="96" t="s">
        <v>501</v>
      </c>
      <c r="N20" s="28" t="s">
        <v>45</v>
      </c>
      <c r="O20" s="96" t="s">
        <v>91</v>
      </c>
      <c r="Q20" s="6">
        <v>12</v>
      </c>
      <c r="R20" s="13">
        <f>H15</f>
        <v>0.0317500000000166</v>
      </c>
      <c r="T20" s="7">
        <v>0.75</v>
      </c>
      <c r="U20" s="7">
        <f t="shared" si="1"/>
        <v>3.567</v>
      </c>
    </row>
    <row r="21" spans="1:21" ht="12.75">
      <c r="A21" s="39">
        <v>506</v>
      </c>
      <c r="B21" s="7">
        <v>6.815328000000003</v>
      </c>
      <c r="C21" s="19">
        <v>1.2</v>
      </c>
      <c r="E21" s="63">
        <v>506</v>
      </c>
      <c r="F21" s="164">
        <v>1.2</v>
      </c>
      <c r="G21" s="65">
        <v>6.815328000000003</v>
      </c>
      <c r="H21" s="65">
        <f t="shared" si="2"/>
        <v>0.20955000000000812</v>
      </c>
      <c r="I21" s="130">
        <f t="shared" si="0"/>
        <v>0.0015281120105010437</v>
      </c>
      <c r="J21" s="65">
        <v>31</v>
      </c>
      <c r="K21" s="24" t="s">
        <v>81</v>
      </c>
      <c r="L21" s="24" t="s">
        <v>79</v>
      </c>
      <c r="M21" s="24"/>
      <c r="N21" s="24"/>
      <c r="O21" s="99" t="s">
        <v>488</v>
      </c>
      <c r="Q21" s="6">
        <v>13</v>
      </c>
      <c r="R21" s="13">
        <f>H42</f>
        <v>0.03428999999998794</v>
      </c>
      <c r="T21" s="7">
        <v>0.5</v>
      </c>
      <c r="U21" s="7">
        <f t="shared" si="1"/>
        <v>2.378</v>
      </c>
    </row>
    <row r="22" spans="1:21" ht="12.75">
      <c r="A22" s="39">
        <v>529</v>
      </c>
      <c r="B22" s="7">
        <v>8.885428000000006</v>
      </c>
      <c r="C22" s="19">
        <v>1.2</v>
      </c>
      <c r="E22" s="63">
        <v>536</v>
      </c>
      <c r="F22" s="40">
        <v>1.2</v>
      </c>
      <c r="G22" s="16">
        <v>7.024878000000011</v>
      </c>
      <c r="H22" s="16">
        <f t="shared" si="2"/>
        <v>1.5239999999999894</v>
      </c>
      <c r="I22" s="21">
        <f t="shared" si="0"/>
        <v>0.011113541894552537</v>
      </c>
      <c r="J22" s="16">
        <v>34</v>
      </c>
      <c r="K22" s="24" t="s">
        <v>81</v>
      </c>
      <c r="L22" s="99" t="s">
        <v>79</v>
      </c>
      <c r="M22" s="99"/>
      <c r="N22" s="24"/>
      <c r="O22" s="99" t="s">
        <v>488</v>
      </c>
      <c r="Q22" s="6">
        <v>14</v>
      </c>
      <c r="R22" s="13">
        <f>H39</f>
        <v>0.03810000000000002</v>
      </c>
      <c r="T22" s="7">
        <v>0.25</v>
      </c>
      <c r="U22" s="7">
        <f t="shared" si="1"/>
        <v>1.189</v>
      </c>
    </row>
    <row r="23" spans="1:21" ht="12.75">
      <c r="A23" s="39">
        <v>503</v>
      </c>
      <c r="B23" s="7">
        <v>9.68552799999999</v>
      </c>
      <c r="C23" s="19">
        <v>1.2</v>
      </c>
      <c r="E23" s="76">
        <v>505</v>
      </c>
      <c r="F23" s="168">
        <v>1.2</v>
      </c>
      <c r="G23" s="78">
        <v>8.548878</v>
      </c>
      <c r="H23" s="78">
        <f t="shared" si="2"/>
        <v>0.07873999999999803</v>
      </c>
      <c r="I23" s="183">
        <f t="shared" si="0"/>
        <v>0.0005741996645518707</v>
      </c>
      <c r="J23" s="10">
        <v>22</v>
      </c>
      <c r="K23" s="28" t="s">
        <v>56</v>
      </c>
      <c r="L23" s="28" t="s">
        <v>80</v>
      </c>
      <c r="M23" s="96" t="s">
        <v>581</v>
      </c>
      <c r="N23" s="29"/>
      <c r="O23" s="96" t="s">
        <v>488</v>
      </c>
      <c r="P23" s="313"/>
      <c r="Q23" s="6">
        <v>15</v>
      </c>
      <c r="R23" s="13">
        <f>H41</f>
        <v>0.04191000000001388</v>
      </c>
      <c r="T23" s="7">
        <v>0</v>
      </c>
      <c r="U23" s="7">
        <f t="shared" si="1"/>
        <v>0</v>
      </c>
    </row>
    <row r="24" spans="1:18" ht="12.75">
      <c r="A24" s="39">
        <v>527</v>
      </c>
      <c r="B24" s="7">
        <v>9.412477999999995</v>
      </c>
      <c r="C24" s="19">
        <v>1.2</v>
      </c>
      <c r="E24" s="76">
        <v>515</v>
      </c>
      <c r="F24" s="40">
        <v>1.2</v>
      </c>
      <c r="G24" s="16">
        <v>8.627617999999998</v>
      </c>
      <c r="H24" s="16">
        <f t="shared" si="2"/>
        <v>0.2578100000000081</v>
      </c>
      <c r="I24" s="32">
        <f t="shared" si="0"/>
        <v>0.0018800408371618762</v>
      </c>
      <c r="J24" s="16">
        <v>34</v>
      </c>
      <c r="K24" s="28" t="s">
        <v>56</v>
      </c>
      <c r="L24" s="96" t="s">
        <v>80</v>
      </c>
      <c r="M24" s="96" t="s">
        <v>582</v>
      </c>
      <c r="N24" s="28"/>
      <c r="O24" s="96" t="s">
        <v>488</v>
      </c>
      <c r="P24" s="195"/>
      <c r="Q24" s="6">
        <v>16</v>
      </c>
      <c r="R24" s="13">
        <f>H18</f>
        <v>0.044450000000009204</v>
      </c>
    </row>
    <row r="25" spans="1:18" ht="12.75">
      <c r="A25" s="39">
        <v>530</v>
      </c>
      <c r="B25" s="7">
        <v>9.736328000000007</v>
      </c>
      <c r="C25" s="19">
        <v>1.2</v>
      </c>
      <c r="E25" s="57">
        <v>529</v>
      </c>
      <c r="F25" s="121">
        <v>1.2</v>
      </c>
      <c r="G25" s="59">
        <v>8.885428000000006</v>
      </c>
      <c r="H25" s="59">
        <f t="shared" si="2"/>
        <v>0.05079999999999352</v>
      </c>
      <c r="I25" s="126">
        <f t="shared" si="0"/>
        <v>0.0003704513964850399</v>
      </c>
      <c r="J25" s="11">
        <v>17</v>
      </c>
      <c r="K25" s="22" t="s">
        <v>54</v>
      </c>
      <c r="L25" s="22" t="s">
        <v>80</v>
      </c>
      <c r="M25" s="22"/>
      <c r="N25" s="22"/>
      <c r="O25" s="95" t="s">
        <v>488</v>
      </c>
      <c r="P25" s="195"/>
      <c r="Q25" s="6">
        <v>17</v>
      </c>
      <c r="R25" s="13">
        <f>H37</f>
        <v>0.05080000000001661</v>
      </c>
    </row>
    <row r="26" spans="1:18" ht="12.75">
      <c r="A26" s="39">
        <v>521</v>
      </c>
      <c r="B26" s="7">
        <v>10.314177999999991</v>
      </c>
      <c r="C26" s="19">
        <v>1.2</v>
      </c>
      <c r="E26" s="57">
        <v>524</v>
      </c>
      <c r="F26" s="40">
        <v>1.2</v>
      </c>
      <c r="G26" s="16">
        <v>8.936228</v>
      </c>
      <c r="H26" s="16">
        <f t="shared" si="2"/>
        <v>0.19050000000000722</v>
      </c>
      <c r="I26" s="32">
        <f t="shared" si="0"/>
        <v>0.0013891927368191294</v>
      </c>
      <c r="J26" s="16">
        <v>29</v>
      </c>
      <c r="K26" s="22" t="s">
        <v>54</v>
      </c>
      <c r="L26" s="95" t="s">
        <v>80</v>
      </c>
      <c r="M26" s="95"/>
      <c r="N26" s="22"/>
      <c r="O26" s="95" t="s">
        <v>488</v>
      </c>
      <c r="P26" s="195"/>
      <c r="Q26" s="6"/>
      <c r="R26" s="13">
        <f>R25</f>
        <v>0.05080000000001661</v>
      </c>
    </row>
    <row r="27" spans="1:18" ht="12.75">
      <c r="A27" s="39">
        <v>523</v>
      </c>
      <c r="B27" s="7">
        <v>10.015727999999989</v>
      </c>
      <c r="C27" s="19">
        <v>1.2</v>
      </c>
      <c r="E27" s="63">
        <v>526</v>
      </c>
      <c r="F27" s="164">
        <v>1.2</v>
      </c>
      <c r="G27" s="65">
        <v>9.126728000000007</v>
      </c>
      <c r="H27" s="65">
        <f t="shared" si="2"/>
        <v>0.012699999999993494</v>
      </c>
      <c r="I27" s="132">
        <f t="shared" si="0"/>
        <v>9.261284912122434E-05</v>
      </c>
      <c r="J27" s="65">
        <v>4</v>
      </c>
      <c r="K27" s="24" t="s">
        <v>47</v>
      </c>
      <c r="L27" s="24" t="s">
        <v>80</v>
      </c>
      <c r="M27" s="24" t="s">
        <v>499</v>
      </c>
      <c r="N27" s="24" t="s">
        <v>47</v>
      </c>
      <c r="O27" s="99" t="s">
        <v>92</v>
      </c>
      <c r="P27" s="195"/>
      <c r="Q27" s="6"/>
      <c r="R27" s="13">
        <f>R26</f>
        <v>0.05080000000001661</v>
      </c>
    </row>
    <row r="28" spans="1:18" ht="12.75">
      <c r="A28" s="39">
        <v>522</v>
      </c>
      <c r="B28" s="7">
        <v>10.057638000000003</v>
      </c>
      <c r="C28" s="19">
        <v>1.2</v>
      </c>
      <c r="E28" s="63">
        <v>507</v>
      </c>
      <c r="F28" s="40">
        <v>1.2</v>
      </c>
      <c r="G28" s="31">
        <v>9.139428</v>
      </c>
      <c r="H28" s="16">
        <f t="shared" si="2"/>
        <v>0.025400000000008305</v>
      </c>
      <c r="I28" s="32">
        <f t="shared" si="0"/>
        <v>0.00018522569824260413</v>
      </c>
      <c r="J28" s="16">
        <v>9</v>
      </c>
      <c r="K28" s="24" t="s">
        <v>47</v>
      </c>
      <c r="L28" s="99" t="s">
        <v>80</v>
      </c>
      <c r="M28" s="99" t="s">
        <v>498</v>
      </c>
      <c r="N28" s="24" t="s">
        <v>47</v>
      </c>
      <c r="O28" s="99" t="s">
        <v>92</v>
      </c>
      <c r="P28" s="195"/>
      <c r="Q28" s="6">
        <v>20</v>
      </c>
      <c r="R28" s="13">
        <f>H9</f>
        <v>0.0634999999999879</v>
      </c>
    </row>
    <row r="29" spans="1:18" ht="12.75">
      <c r="A29" s="39">
        <v>525</v>
      </c>
      <c r="B29" s="7">
        <v>9.787128000000003</v>
      </c>
      <c r="C29" s="19">
        <v>1.2</v>
      </c>
      <c r="E29" s="384">
        <v>517</v>
      </c>
      <c r="F29" s="386">
        <v>1.2</v>
      </c>
      <c r="G29" s="369">
        <v>9.164828000000009</v>
      </c>
      <c r="H29" s="369">
        <f t="shared" si="2"/>
        <v>0.01905000000000001</v>
      </c>
      <c r="I29" s="383">
        <f t="shared" si="0"/>
        <v>0.00013891927368190777</v>
      </c>
      <c r="J29" s="369">
        <v>6</v>
      </c>
      <c r="K29" s="379" t="s">
        <v>48</v>
      </c>
      <c r="L29" s="379" t="s">
        <v>80</v>
      </c>
      <c r="M29" s="379" t="s">
        <v>499</v>
      </c>
      <c r="N29" s="379" t="s">
        <v>48</v>
      </c>
      <c r="O29" s="378" t="s">
        <v>92</v>
      </c>
      <c r="P29" s="195"/>
      <c r="Q29" s="6">
        <v>21</v>
      </c>
      <c r="R29" s="13">
        <f>H36</f>
        <v>0.0762000000000036</v>
      </c>
    </row>
    <row r="30" spans="1:18" ht="12.75">
      <c r="A30" s="39">
        <v>524</v>
      </c>
      <c r="B30" s="7">
        <v>8.936228</v>
      </c>
      <c r="C30" s="19">
        <v>1.2</v>
      </c>
      <c r="E30" s="384">
        <v>513</v>
      </c>
      <c r="F30" s="40">
        <v>1.2</v>
      </c>
      <c r="G30" s="7">
        <v>9.183878000000009</v>
      </c>
      <c r="H30" s="16">
        <f t="shared" si="2"/>
        <v>0.22859999999998593</v>
      </c>
      <c r="I30" s="32">
        <f t="shared" si="0"/>
        <v>0.0016670312841827895</v>
      </c>
      <c r="J30" s="16">
        <v>33</v>
      </c>
      <c r="K30" s="379" t="s">
        <v>48</v>
      </c>
      <c r="L30" s="378" t="s">
        <v>80</v>
      </c>
      <c r="M30" s="378" t="s">
        <v>498</v>
      </c>
      <c r="N30" s="379" t="s">
        <v>48</v>
      </c>
      <c r="O30" s="378" t="s">
        <v>92</v>
      </c>
      <c r="P30" s="195"/>
      <c r="Q30" s="6">
        <v>22</v>
      </c>
      <c r="R30" s="13">
        <f>H23</f>
        <v>0.07873999999999803</v>
      </c>
    </row>
    <row r="31" spans="1:18" ht="12.75">
      <c r="A31" s="39">
        <v>526</v>
      </c>
      <c r="B31" s="7">
        <v>9.126728000000007</v>
      </c>
      <c r="C31" s="19">
        <v>1.2</v>
      </c>
      <c r="E31" s="57">
        <v>535</v>
      </c>
      <c r="F31" s="121">
        <v>1.2</v>
      </c>
      <c r="G31" s="59">
        <v>9.412477999999995</v>
      </c>
      <c r="H31" s="59">
        <f t="shared" si="2"/>
        <v>0</v>
      </c>
      <c r="I31" s="126">
        <f t="shared" si="0"/>
        <v>0</v>
      </c>
      <c r="J31" s="11">
        <v>1</v>
      </c>
      <c r="K31" s="22" t="s">
        <v>43</v>
      </c>
      <c r="L31" s="22" t="s">
        <v>80</v>
      </c>
      <c r="M31" s="22" t="s">
        <v>499</v>
      </c>
      <c r="N31" s="22" t="s">
        <v>43</v>
      </c>
      <c r="O31" s="95" t="s">
        <v>92</v>
      </c>
      <c r="P31" s="195"/>
      <c r="Q31" s="6">
        <v>23</v>
      </c>
      <c r="R31" s="13">
        <f>H13</f>
        <v>0.08254999999998791</v>
      </c>
    </row>
    <row r="32" spans="1:18" ht="12.75">
      <c r="A32" s="39">
        <v>507</v>
      </c>
      <c r="B32" s="31">
        <v>9.139428</v>
      </c>
      <c r="C32" s="19">
        <v>1.2</v>
      </c>
      <c r="E32" s="57">
        <v>527</v>
      </c>
      <c r="F32" s="40">
        <v>1.2</v>
      </c>
      <c r="G32" s="7">
        <v>9.412477999999995</v>
      </c>
      <c r="H32" s="16">
        <f t="shared" si="2"/>
        <v>0.08889999999999709</v>
      </c>
      <c r="I32" s="32">
        <f t="shared" si="0"/>
        <v>0.0006482899438488813</v>
      </c>
      <c r="J32" s="16">
        <v>24</v>
      </c>
      <c r="K32" s="22" t="s">
        <v>43</v>
      </c>
      <c r="L32" s="95" t="s">
        <v>80</v>
      </c>
      <c r="M32" s="95" t="s">
        <v>498</v>
      </c>
      <c r="N32" s="22" t="s">
        <v>43</v>
      </c>
      <c r="O32" s="95" t="s">
        <v>92</v>
      </c>
      <c r="P32" s="195"/>
      <c r="Q32" s="6">
        <v>24</v>
      </c>
      <c r="R32" s="13">
        <f>H32</f>
        <v>0.08889999999999709</v>
      </c>
    </row>
    <row r="33" spans="1:18" ht="12.75">
      <c r="A33" s="39">
        <v>502</v>
      </c>
      <c r="B33" s="7">
        <v>6.713727999999991</v>
      </c>
      <c r="C33" s="19">
        <v>1.2</v>
      </c>
      <c r="E33" s="83">
        <v>528</v>
      </c>
      <c r="F33" s="155">
        <v>1.25</v>
      </c>
      <c r="G33" s="85">
        <v>9.501377999999992</v>
      </c>
      <c r="H33" s="85">
        <f t="shared" si="2"/>
        <v>0.006350000000006517</v>
      </c>
      <c r="I33" s="157">
        <f t="shared" si="0"/>
        <v>4.630642456068342E-05</v>
      </c>
      <c r="J33" s="9">
        <v>2</v>
      </c>
      <c r="K33" s="26" t="s">
        <v>44</v>
      </c>
      <c r="L33" s="26" t="s">
        <v>80</v>
      </c>
      <c r="M33" s="97" t="s">
        <v>587</v>
      </c>
      <c r="N33" s="26" t="s">
        <v>44</v>
      </c>
      <c r="O33" s="97" t="s">
        <v>92</v>
      </c>
      <c r="P33" s="195"/>
      <c r="Q33" s="6"/>
      <c r="R33" s="13">
        <f>R32</f>
        <v>0.08889999999999709</v>
      </c>
    </row>
    <row r="34" spans="1:18" ht="12.75">
      <c r="A34" s="39">
        <v>520</v>
      </c>
      <c r="B34" s="7">
        <v>9.596627999999995</v>
      </c>
      <c r="C34" s="19">
        <v>1.2</v>
      </c>
      <c r="E34" s="83">
        <v>534</v>
      </c>
      <c r="F34" s="40">
        <v>1.2</v>
      </c>
      <c r="G34" s="16">
        <v>9.507727999999998</v>
      </c>
      <c r="H34" s="16">
        <f t="shared" si="2"/>
        <v>0.08889999999999709</v>
      </c>
      <c r="I34" s="32">
        <f t="shared" si="0"/>
        <v>0.0006482899438488813</v>
      </c>
      <c r="J34" s="16">
        <v>24</v>
      </c>
      <c r="K34" s="26" t="s">
        <v>44</v>
      </c>
      <c r="L34" s="97" t="s">
        <v>80</v>
      </c>
      <c r="M34" s="27" t="s">
        <v>586</v>
      </c>
      <c r="N34" s="26" t="s">
        <v>44</v>
      </c>
      <c r="O34" s="97" t="s">
        <v>92</v>
      </c>
      <c r="P34" s="195"/>
      <c r="Q34" s="6">
        <v>26</v>
      </c>
      <c r="R34" s="13">
        <f>H12</f>
        <v>0.09525000000000361</v>
      </c>
    </row>
    <row r="35" spans="1:18" ht="12.75">
      <c r="A35" s="39">
        <v>501</v>
      </c>
      <c r="B35" s="7">
        <v>6.510527999999991</v>
      </c>
      <c r="C35" s="19">
        <v>1.2</v>
      </c>
      <c r="E35" s="70">
        <v>520</v>
      </c>
      <c r="F35" s="166">
        <v>1.2</v>
      </c>
      <c r="G35" s="72">
        <v>9.596627999999995</v>
      </c>
      <c r="H35" s="72">
        <f t="shared" si="2"/>
        <v>0.012699999999991718</v>
      </c>
      <c r="I35" s="138">
        <f t="shared" si="0"/>
        <v>9.261284912121139E-05</v>
      </c>
      <c r="J35" s="12">
        <v>4</v>
      </c>
      <c r="K35" s="30" t="s">
        <v>46</v>
      </c>
      <c r="L35" s="30" t="s">
        <v>80</v>
      </c>
      <c r="M35" s="30" t="s">
        <v>499</v>
      </c>
      <c r="N35" s="30" t="s">
        <v>46</v>
      </c>
      <c r="O35" s="98" t="s">
        <v>92</v>
      </c>
      <c r="P35" s="195"/>
      <c r="Q35" s="6">
        <v>27</v>
      </c>
      <c r="R35" s="13">
        <f>H11</f>
        <v>0.15240000000000542</v>
      </c>
    </row>
    <row r="36" spans="1:18" ht="12.75">
      <c r="A36" s="39">
        <v>518</v>
      </c>
      <c r="B36" s="7">
        <v>6.783578000000009</v>
      </c>
      <c r="C36" s="19">
        <v>1.2</v>
      </c>
      <c r="E36" s="70">
        <v>532</v>
      </c>
      <c r="F36" s="40">
        <v>1.2</v>
      </c>
      <c r="G36" s="16">
        <v>9.609327999999987</v>
      </c>
      <c r="H36" s="16">
        <f t="shared" si="2"/>
        <v>0.0762000000000036</v>
      </c>
      <c r="I36" s="32">
        <f t="shared" si="0"/>
        <v>0.000555677094727657</v>
      </c>
      <c r="J36" s="16">
        <v>21</v>
      </c>
      <c r="K36" s="30" t="s">
        <v>46</v>
      </c>
      <c r="L36" s="98" t="s">
        <v>80</v>
      </c>
      <c r="M36" s="98" t="s">
        <v>498</v>
      </c>
      <c r="N36" s="30" t="s">
        <v>46</v>
      </c>
      <c r="O36" s="98" t="s">
        <v>92</v>
      </c>
      <c r="P36" s="195"/>
      <c r="Q36" s="6">
        <v>28</v>
      </c>
      <c r="R36" s="13">
        <f>H16</f>
        <v>0.17144999999998323</v>
      </c>
    </row>
    <row r="37" spans="1:18" ht="12.75">
      <c r="A37" s="39">
        <v>517</v>
      </c>
      <c r="B37" s="7">
        <v>9.164828000000009</v>
      </c>
      <c r="C37" s="19">
        <v>1.2</v>
      </c>
      <c r="E37" s="83">
        <v>503</v>
      </c>
      <c r="F37" s="155">
        <v>1.2</v>
      </c>
      <c r="G37" s="85">
        <v>9.68552799999999</v>
      </c>
      <c r="H37" s="85">
        <f t="shared" si="2"/>
        <v>0.05080000000001661</v>
      </c>
      <c r="I37" s="157">
        <f t="shared" si="0"/>
        <v>0.00037045139648520827</v>
      </c>
      <c r="J37" s="9">
        <v>17</v>
      </c>
      <c r="K37" s="26" t="s">
        <v>55</v>
      </c>
      <c r="L37" s="26" t="s">
        <v>80</v>
      </c>
      <c r="M37" s="26"/>
      <c r="N37" s="26"/>
      <c r="O37" s="97" t="s">
        <v>488</v>
      </c>
      <c r="P37" s="195"/>
      <c r="Q37" s="6">
        <v>29</v>
      </c>
      <c r="R37" s="13">
        <f>H26</f>
        <v>0.19050000000000722</v>
      </c>
    </row>
    <row r="38" spans="1:18" ht="12.75">
      <c r="A38" s="39">
        <v>516</v>
      </c>
      <c r="B38" s="7">
        <v>6.49147799999999</v>
      </c>
      <c r="C38" s="19">
        <v>1.2</v>
      </c>
      <c r="E38" s="83">
        <v>530</v>
      </c>
      <c r="F38" s="40">
        <v>1.2</v>
      </c>
      <c r="G38" s="16">
        <v>9.736328000000007</v>
      </c>
      <c r="H38" s="16">
        <f t="shared" si="2"/>
        <v>0.05079999999999529</v>
      </c>
      <c r="I38" s="32">
        <f t="shared" si="0"/>
        <v>0.00037045139648505285</v>
      </c>
      <c r="J38" s="16">
        <v>17</v>
      </c>
      <c r="K38" s="26" t="s">
        <v>55</v>
      </c>
      <c r="L38" s="97" t="s">
        <v>80</v>
      </c>
      <c r="M38" s="97"/>
      <c r="N38" s="26"/>
      <c r="O38" s="97" t="s">
        <v>488</v>
      </c>
      <c r="P38" s="195"/>
      <c r="Q38" s="6"/>
      <c r="R38" s="13">
        <f>R37</f>
        <v>0.19050000000000722</v>
      </c>
    </row>
    <row r="39" spans="1:18" ht="12.75">
      <c r="A39" s="39">
        <v>515</v>
      </c>
      <c r="B39" s="7">
        <v>8.627617999999998</v>
      </c>
      <c r="C39" s="19">
        <v>1.2</v>
      </c>
      <c r="E39" s="384">
        <v>525</v>
      </c>
      <c r="F39" s="386">
        <v>1.2</v>
      </c>
      <c r="G39" s="369">
        <v>9.787128000000003</v>
      </c>
      <c r="H39" s="369">
        <f t="shared" si="2"/>
        <v>0.03810000000000002</v>
      </c>
      <c r="I39" s="383">
        <f t="shared" si="0"/>
        <v>0.00027783854736381555</v>
      </c>
      <c r="J39" s="369">
        <v>14</v>
      </c>
      <c r="K39" s="379" t="s">
        <v>53</v>
      </c>
      <c r="L39" s="379" t="s">
        <v>80</v>
      </c>
      <c r="M39" s="379"/>
      <c r="N39" s="379"/>
      <c r="O39" s="378" t="s">
        <v>488</v>
      </c>
      <c r="P39" s="195"/>
      <c r="Q39" s="6">
        <v>31</v>
      </c>
      <c r="R39" s="13">
        <f>H21</f>
        <v>0.20955000000000812</v>
      </c>
    </row>
    <row r="40" spans="1:18" ht="12.75">
      <c r="A40" s="39">
        <v>528</v>
      </c>
      <c r="B40" s="7">
        <v>9.501377999999992</v>
      </c>
      <c r="C40" s="19">
        <v>1.25</v>
      </c>
      <c r="E40" s="384">
        <v>514</v>
      </c>
      <c r="F40" s="40">
        <v>1.2</v>
      </c>
      <c r="G40" s="16">
        <v>9.825228000000003</v>
      </c>
      <c r="H40" s="16">
        <f t="shared" si="2"/>
        <v>0.1904999999999859</v>
      </c>
      <c r="I40" s="32">
        <f t="shared" si="0"/>
        <v>0.0013891927368189741</v>
      </c>
      <c r="J40" s="16">
        <v>29</v>
      </c>
      <c r="K40" s="379" t="s">
        <v>53</v>
      </c>
      <c r="L40" s="378" t="s">
        <v>80</v>
      </c>
      <c r="M40" s="378"/>
      <c r="N40" s="379"/>
      <c r="O40" s="378" t="s">
        <v>488</v>
      </c>
      <c r="P40" s="195"/>
      <c r="Q40" s="6">
        <v>32</v>
      </c>
      <c r="R40" s="13">
        <f>H43</f>
        <v>0.22225000000000072</v>
      </c>
    </row>
    <row r="41" spans="1:18" ht="12.75">
      <c r="A41" s="39">
        <v>514</v>
      </c>
      <c r="B41" s="7">
        <v>9.825228000000003</v>
      </c>
      <c r="C41" s="19">
        <v>1.2</v>
      </c>
      <c r="E41" s="178">
        <v>523</v>
      </c>
      <c r="F41" s="395">
        <v>1.2</v>
      </c>
      <c r="G41" s="396">
        <v>10.015727999999989</v>
      </c>
      <c r="H41" s="396">
        <f t="shared" si="2"/>
        <v>0.04191000000001388</v>
      </c>
      <c r="I41" s="397">
        <f t="shared" si="0"/>
        <v>0.0003056224021002981</v>
      </c>
      <c r="J41" s="396">
        <v>15</v>
      </c>
      <c r="K41" s="398"/>
      <c r="L41" s="398"/>
      <c r="M41" s="398" t="s">
        <v>421</v>
      </c>
      <c r="N41" s="398"/>
      <c r="O41" s="398" t="s">
        <v>91</v>
      </c>
      <c r="P41" s="195"/>
      <c r="Q41" s="6">
        <v>33</v>
      </c>
      <c r="R41" s="13">
        <f>H30</f>
        <v>0.22859999999998593</v>
      </c>
    </row>
    <row r="42" spans="1:18" ht="12.75">
      <c r="A42" s="39">
        <v>513</v>
      </c>
      <c r="B42" s="7">
        <v>9.183878000000009</v>
      </c>
      <c r="C42" s="19">
        <v>1.2</v>
      </c>
      <c r="E42" s="63">
        <v>522</v>
      </c>
      <c r="F42" s="164">
        <v>1.2</v>
      </c>
      <c r="G42" s="65">
        <v>10.057638000000003</v>
      </c>
      <c r="H42" s="65">
        <f t="shared" si="2"/>
        <v>0.03428999999998794</v>
      </c>
      <c r="I42" s="132">
        <f t="shared" si="0"/>
        <v>0.0002500546926273459</v>
      </c>
      <c r="J42" s="65">
        <v>13</v>
      </c>
      <c r="K42" s="24" t="s">
        <v>52</v>
      </c>
      <c r="L42" s="24" t="s">
        <v>80</v>
      </c>
      <c r="M42" s="24"/>
      <c r="N42" s="24"/>
      <c r="O42" s="99" t="s">
        <v>488</v>
      </c>
      <c r="P42" s="195"/>
      <c r="Q42" s="6"/>
      <c r="R42" s="13">
        <f>R41</f>
        <v>0.22859999999998593</v>
      </c>
    </row>
    <row r="43" spans="1:18" ht="12.75">
      <c r="A43" s="39">
        <v>505</v>
      </c>
      <c r="B43" s="7">
        <v>8.548878</v>
      </c>
      <c r="C43" s="19">
        <v>1.2</v>
      </c>
      <c r="E43" s="63">
        <v>511</v>
      </c>
      <c r="F43" s="40">
        <v>1.2</v>
      </c>
      <c r="G43" s="16">
        <v>10.09192799999999</v>
      </c>
      <c r="H43" s="16">
        <f t="shared" si="2"/>
        <v>0.22225000000000072</v>
      </c>
      <c r="I43" s="32">
        <f t="shared" si="0"/>
        <v>0.0016207248596222616</v>
      </c>
      <c r="J43" s="16">
        <v>32</v>
      </c>
      <c r="K43" s="24" t="s">
        <v>52</v>
      </c>
      <c r="L43" s="99" t="s">
        <v>80</v>
      </c>
      <c r="M43" s="99"/>
      <c r="N43" s="25"/>
      <c r="O43" s="99" t="s">
        <v>488</v>
      </c>
      <c r="P43" s="195"/>
      <c r="Q43" s="6">
        <v>34</v>
      </c>
      <c r="R43" s="13">
        <f>H24</f>
        <v>0.2578100000000081</v>
      </c>
    </row>
    <row r="44" spans="1:16" ht="12.75">
      <c r="A44" s="39">
        <v>504</v>
      </c>
      <c r="B44" s="7">
        <v>6.161277999999993</v>
      </c>
      <c r="C44" s="19">
        <v>1.2</v>
      </c>
      <c r="E44" s="178">
        <v>521</v>
      </c>
      <c r="F44" s="395">
        <v>1.2</v>
      </c>
      <c r="G44" s="396">
        <v>10.314177999999991</v>
      </c>
      <c r="H44" s="396"/>
      <c r="I44" s="397"/>
      <c r="J44" s="397"/>
      <c r="K44" s="398"/>
      <c r="L44" s="398"/>
      <c r="M44" s="399" t="s">
        <v>421</v>
      </c>
      <c r="N44" s="396"/>
      <c r="O44" s="399" t="s">
        <v>91</v>
      </c>
      <c r="P44" s="195"/>
    </row>
    <row r="46" spans="5:18" ht="12.75">
      <c r="E46" s="4" t="s">
        <v>42</v>
      </c>
      <c r="M46" s="323"/>
      <c r="N46" s="55"/>
      <c r="O46" s="55"/>
      <c r="P46" s="176"/>
      <c r="Q46" s="176"/>
      <c r="R46" s="176"/>
    </row>
    <row r="47" spans="5:18" ht="12.75">
      <c r="E47" s="20" t="s">
        <v>78</v>
      </c>
      <c r="F47" s="5"/>
      <c r="M47" s="323"/>
      <c r="N47" s="55"/>
      <c r="O47" s="55"/>
      <c r="P47" s="176"/>
      <c r="Q47" s="176"/>
      <c r="R47" s="176"/>
    </row>
    <row r="48" spans="5:18" ht="12.75">
      <c r="E48" s="15"/>
      <c r="F48" s="15"/>
      <c r="M48" s="323"/>
      <c r="N48" s="323"/>
      <c r="O48" s="323"/>
      <c r="P48" s="435"/>
      <c r="Q48" s="323"/>
      <c r="R48" s="347"/>
    </row>
    <row r="49" spans="13:18" ht="12.75">
      <c r="M49" s="323"/>
      <c r="N49" s="323"/>
      <c r="O49" s="323"/>
      <c r="P49" s="435"/>
      <c r="Q49" s="323"/>
      <c r="R49" s="323"/>
    </row>
    <row r="50" spans="13:18" ht="12.75">
      <c r="M50" s="323"/>
      <c r="N50" s="55"/>
      <c r="O50" s="55"/>
      <c r="P50" s="176"/>
      <c r="Q50" s="176"/>
      <c r="R50" s="176"/>
    </row>
    <row r="51" spans="13:18" ht="12.75">
      <c r="M51" s="323"/>
      <c r="N51" s="55"/>
      <c r="O51" s="55"/>
      <c r="P51" s="176"/>
      <c r="Q51" s="176"/>
      <c r="R51" s="176"/>
    </row>
  </sheetData>
  <sheetProtection/>
  <mergeCells count="2">
    <mergeCell ref="E7:O7"/>
    <mergeCell ref="P48:P49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7"/>
  <sheetViews>
    <sheetView zoomScalePageLayoutView="0" workbookViewId="0" topLeftCell="A46">
      <selection activeCell="H31" sqref="H31"/>
    </sheetView>
  </sheetViews>
  <sheetFormatPr defaultColWidth="9.140625" defaultRowHeight="12.75"/>
  <cols>
    <col min="1" max="1" width="11.57421875" style="0" customWidth="1"/>
    <col min="2" max="2" width="10.28125" style="0" customWidth="1"/>
    <col min="3" max="3" width="13.7109375" style="0" customWidth="1"/>
    <col min="5" max="5" width="10.140625" style="0" customWidth="1"/>
    <col min="6" max="6" width="15.140625" style="0" customWidth="1"/>
    <col min="7" max="7" width="10.28125" style="0" customWidth="1"/>
    <col min="8" max="8" width="14.7109375" style="0" customWidth="1"/>
    <col min="9" max="9" width="21.28125" style="0" customWidth="1"/>
    <col min="10" max="10" width="8.00390625" style="0" customWidth="1"/>
    <col min="11" max="11" width="8.28125" style="0" customWidth="1"/>
    <col min="12" max="12" width="20.140625" style="0" customWidth="1"/>
    <col min="13" max="13" width="20.28125" style="0" bestFit="1" customWidth="1"/>
    <col min="16" max="16" width="8.8515625" style="4" customWidth="1"/>
    <col min="18" max="18" width="14.421875" style="0" customWidth="1"/>
    <col min="21" max="21" width="13.8515625" style="0" customWidth="1"/>
  </cols>
  <sheetData>
    <row r="2" spans="2:11" ht="12.75">
      <c r="B2" s="1"/>
      <c r="C2" s="1"/>
      <c r="D2" s="1"/>
      <c r="E2" s="47" t="s">
        <v>84</v>
      </c>
      <c r="F2" s="1"/>
      <c r="H2" s="3" t="s">
        <v>66</v>
      </c>
      <c r="I2" s="3"/>
      <c r="K2">
        <v>131.08</v>
      </c>
    </row>
    <row r="3" spans="2:11" ht="12.75">
      <c r="B3" s="1"/>
      <c r="C3" s="1"/>
      <c r="D3" s="1"/>
      <c r="E3" s="2" t="s">
        <v>37</v>
      </c>
      <c r="F3" s="1"/>
      <c r="H3" s="3" t="s">
        <v>76</v>
      </c>
      <c r="I3" s="3"/>
      <c r="K3">
        <v>1.144</v>
      </c>
    </row>
    <row r="4" spans="2:11" ht="12.75">
      <c r="B4" s="1"/>
      <c r="C4" s="1"/>
      <c r="D4" s="1"/>
      <c r="E4" s="2"/>
      <c r="F4" s="1"/>
      <c r="H4" s="3" t="s">
        <v>72</v>
      </c>
      <c r="K4">
        <v>57.2937</v>
      </c>
    </row>
    <row r="5" spans="2:6" ht="12.75">
      <c r="B5" s="1"/>
      <c r="C5" s="1"/>
      <c r="D5" s="1"/>
      <c r="E5" s="48" t="s">
        <v>88</v>
      </c>
      <c r="F5" s="1"/>
    </row>
    <row r="6" spans="1:6" ht="12.75">
      <c r="A6" s="2"/>
      <c r="B6" s="1"/>
      <c r="C6" s="1"/>
      <c r="D6" s="1"/>
      <c r="E6" s="1"/>
      <c r="F6" s="1"/>
    </row>
    <row r="7" spans="1:21" ht="12.75">
      <c r="A7" s="436" t="s">
        <v>59</v>
      </c>
      <c r="B7" s="436"/>
      <c r="C7" s="436"/>
      <c r="D7" s="1"/>
      <c r="E7" s="437" t="s">
        <v>85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Q7" s="8" t="s">
        <v>65</v>
      </c>
      <c r="R7" s="8"/>
      <c r="T7" s="14" t="s">
        <v>67</v>
      </c>
      <c r="U7" s="8"/>
    </row>
    <row r="8" spans="1:21" s="44" customFormat="1" ht="36" customHeight="1">
      <c r="A8" s="49" t="s">
        <v>57</v>
      </c>
      <c r="B8" s="49" t="s">
        <v>58</v>
      </c>
      <c r="C8" s="49" t="s">
        <v>77</v>
      </c>
      <c r="E8" s="45" t="s">
        <v>57</v>
      </c>
      <c r="F8" s="43" t="s">
        <v>77</v>
      </c>
      <c r="G8" s="43" t="s">
        <v>58</v>
      </c>
      <c r="H8" s="45" t="s">
        <v>60</v>
      </c>
      <c r="I8" s="43" t="s">
        <v>73</v>
      </c>
      <c r="J8" s="45" t="s">
        <v>41</v>
      </c>
      <c r="K8" s="49" t="s">
        <v>86</v>
      </c>
      <c r="L8" s="45" t="s">
        <v>62</v>
      </c>
      <c r="M8" s="45" t="s">
        <v>63</v>
      </c>
      <c r="N8" s="49" t="s">
        <v>87</v>
      </c>
      <c r="O8" s="93" t="s">
        <v>93</v>
      </c>
      <c r="Q8" s="45" t="s">
        <v>41</v>
      </c>
      <c r="R8" s="45" t="s">
        <v>60</v>
      </c>
      <c r="T8" s="46" t="s">
        <v>68</v>
      </c>
      <c r="U8" s="43" t="s">
        <v>69</v>
      </c>
    </row>
    <row r="9" spans="1:21" ht="12.75">
      <c r="A9" s="38">
        <v>512</v>
      </c>
      <c r="B9" s="50">
        <v>4.146296000000001</v>
      </c>
      <c r="C9" s="51">
        <v>2</v>
      </c>
      <c r="E9" s="38">
        <v>557</v>
      </c>
      <c r="F9" s="51">
        <v>2</v>
      </c>
      <c r="G9" s="7">
        <v>3.060446000000005</v>
      </c>
      <c r="H9" s="7">
        <f>G12-G9</f>
        <v>0.19684999999999242</v>
      </c>
      <c r="I9" s="53">
        <f>H9/$K$4</f>
        <v>0.0034358053328724172</v>
      </c>
      <c r="J9" s="7">
        <v>59</v>
      </c>
      <c r="K9" s="6"/>
      <c r="L9" s="6"/>
      <c r="M9" s="6"/>
      <c r="N9" s="6"/>
      <c r="O9" s="90"/>
      <c r="P9" s="195"/>
      <c r="Q9" s="7">
        <v>1</v>
      </c>
      <c r="R9" s="7">
        <v>0.02539999999999676</v>
      </c>
      <c r="T9" s="7">
        <v>0</v>
      </c>
      <c r="U9" s="7">
        <v>0</v>
      </c>
    </row>
    <row r="10" spans="1:21" ht="12.75">
      <c r="A10" s="38">
        <v>511</v>
      </c>
      <c r="B10" s="7">
        <v>9999</v>
      </c>
      <c r="C10" s="51">
        <v>9999</v>
      </c>
      <c r="E10" s="38">
        <v>553</v>
      </c>
      <c r="F10" s="51">
        <v>2</v>
      </c>
      <c r="G10" s="7">
        <v>3.0858460000000023</v>
      </c>
      <c r="H10" s="7">
        <f aca="true" t="shared" si="0" ref="H10:H73">G13-G10</f>
        <v>0.19049999999999612</v>
      </c>
      <c r="I10" s="53">
        <f aca="true" t="shared" si="1" ref="I10:I73">H10/$K$4</f>
        <v>0.003324972902779819</v>
      </c>
      <c r="J10" s="7">
        <v>58</v>
      </c>
      <c r="K10" s="6"/>
      <c r="L10" s="6"/>
      <c r="M10" s="6"/>
      <c r="N10" s="6"/>
      <c r="O10" s="90"/>
      <c r="P10" s="195"/>
      <c r="Q10" s="7">
        <v>2</v>
      </c>
      <c r="R10" s="7">
        <v>0.031749999999993506</v>
      </c>
      <c r="T10" s="7">
        <v>0.25</v>
      </c>
      <c r="U10" s="7">
        <v>0.572</v>
      </c>
    </row>
    <row r="11" spans="1:21" ht="12.75">
      <c r="A11" s="38">
        <v>510</v>
      </c>
      <c r="B11" s="7">
        <v>5.149595999999998</v>
      </c>
      <c r="C11" s="51">
        <v>2</v>
      </c>
      <c r="E11" s="38">
        <v>529</v>
      </c>
      <c r="F11" s="51">
        <v>2</v>
      </c>
      <c r="G11" s="7">
        <v>3.149346000000001</v>
      </c>
      <c r="H11" s="7">
        <f t="shared" si="0"/>
        <v>0.19685000000000397</v>
      </c>
      <c r="I11" s="53">
        <f t="shared" si="1"/>
        <v>0.003435805332872619</v>
      </c>
      <c r="J11" s="7">
        <v>59</v>
      </c>
      <c r="K11" s="6"/>
      <c r="L11" s="6"/>
      <c r="M11" s="6"/>
      <c r="N11" s="6"/>
      <c r="O11" s="90"/>
      <c r="P11" s="195"/>
      <c r="Q11" s="7">
        <v>3</v>
      </c>
      <c r="R11" s="7">
        <v>0.03810000000000091</v>
      </c>
      <c r="T11" s="7">
        <v>0.5</v>
      </c>
      <c r="U11" s="7">
        <v>1.144</v>
      </c>
    </row>
    <row r="12" spans="1:21" ht="12.75">
      <c r="A12" s="38">
        <v>509</v>
      </c>
      <c r="B12" s="7">
        <v>5.854446000000002</v>
      </c>
      <c r="C12" s="51">
        <v>2</v>
      </c>
      <c r="E12" s="83">
        <v>552</v>
      </c>
      <c r="F12" s="84">
        <v>2</v>
      </c>
      <c r="G12" s="85">
        <v>3.2572959999999975</v>
      </c>
      <c r="H12" s="85">
        <f t="shared" si="0"/>
        <v>0.09525000000000361</v>
      </c>
      <c r="I12" s="86">
        <f t="shared" si="1"/>
        <v>0.0016624864513900064</v>
      </c>
      <c r="J12" s="85">
        <v>22</v>
      </c>
      <c r="K12" s="87" t="s">
        <v>52</v>
      </c>
      <c r="L12" s="87" t="s">
        <v>89</v>
      </c>
      <c r="M12" s="318" t="s">
        <v>583</v>
      </c>
      <c r="N12" s="88"/>
      <c r="O12" s="87" t="s">
        <v>488</v>
      </c>
      <c r="P12" s="195"/>
      <c r="Q12" s="7"/>
      <c r="R12" s="7">
        <v>0.038100000000001355</v>
      </c>
      <c r="T12" s="7">
        <v>0.75</v>
      </c>
      <c r="U12" s="7">
        <v>1.716</v>
      </c>
    </row>
    <row r="13" spans="1:21" ht="12.75">
      <c r="A13" s="38">
        <v>508</v>
      </c>
      <c r="B13" s="7">
        <v>5.009895999999996</v>
      </c>
      <c r="C13" s="51">
        <v>2</v>
      </c>
      <c r="E13" s="83">
        <v>561</v>
      </c>
      <c r="F13" s="51">
        <v>2</v>
      </c>
      <c r="G13" s="7">
        <v>3.2763459999999984</v>
      </c>
      <c r="H13" s="7">
        <f t="shared" si="0"/>
        <v>0.20954999999999657</v>
      </c>
      <c r="I13" s="53">
        <f t="shared" si="1"/>
        <v>0.0036574701930578157</v>
      </c>
      <c r="J13" s="85">
        <v>64</v>
      </c>
      <c r="K13" s="87" t="s">
        <v>52</v>
      </c>
      <c r="L13" s="87" t="s">
        <v>89</v>
      </c>
      <c r="M13" s="318" t="s">
        <v>582</v>
      </c>
      <c r="N13" s="88"/>
      <c r="O13" s="87" t="s">
        <v>488</v>
      </c>
      <c r="P13" s="195"/>
      <c r="Q13" s="7">
        <v>5</v>
      </c>
      <c r="R13" s="7">
        <v>0.04444999999999766</v>
      </c>
      <c r="T13" s="7">
        <v>1</v>
      </c>
      <c r="U13" s="7">
        <v>2.288</v>
      </c>
    </row>
    <row r="14" spans="1:21" ht="12.75">
      <c r="A14" s="38">
        <v>507</v>
      </c>
      <c r="B14" s="7">
        <v>5.778245999999999</v>
      </c>
      <c r="C14" s="51">
        <v>2</v>
      </c>
      <c r="E14" s="83">
        <v>533</v>
      </c>
      <c r="F14" s="51">
        <v>2</v>
      </c>
      <c r="G14" s="7">
        <v>3.346196000000005</v>
      </c>
      <c r="H14" s="7">
        <f t="shared" si="0"/>
        <v>0.38734999999999964</v>
      </c>
      <c r="I14" s="53">
        <f t="shared" si="1"/>
        <v>0.00676077823565243</v>
      </c>
      <c r="J14" s="85">
        <v>71</v>
      </c>
      <c r="K14" s="87" t="s">
        <v>52</v>
      </c>
      <c r="L14" s="87" t="s">
        <v>89</v>
      </c>
      <c r="M14" s="318" t="s">
        <v>581</v>
      </c>
      <c r="N14" s="88"/>
      <c r="O14" s="87" t="s">
        <v>488</v>
      </c>
      <c r="P14" s="195"/>
      <c r="Q14" s="7"/>
      <c r="R14" s="7">
        <v>0.04444999999999766</v>
      </c>
      <c r="T14" s="7">
        <v>1.25</v>
      </c>
      <c r="U14" s="7">
        <v>2.859</v>
      </c>
    </row>
    <row r="15" spans="1:21" ht="12.75">
      <c r="A15" s="38">
        <v>506</v>
      </c>
      <c r="B15" s="7">
        <v>6.267195999999998</v>
      </c>
      <c r="C15" s="51">
        <v>2</v>
      </c>
      <c r="E15" s="83">
        <v>562</v>
      </c>
      <c r="F15" s="51">
        <v>2</v>
      </c>
      <c r="G15" s="7">
        <v>3.352546000000001</v>
      </c>
      <c r="H15" s="7">
        <f t="shared" si="0"/>
        <v>0.38734999999999964</v>
      </c>
      <c r="I15" s="53">
        <f t="shared" si="1"/>
        <v>0.00676077823565243</v>
      </c>
      <c r="J15" s="85">
        <v>71</v>
      </c>
      <c r="K15" s="87" t="s">
        <v>52</v>
      </c>
      <c r="L15" s="87" t="s">
        <v>89</v>
      </c>
      <c r="M15" s="318" t="s">
        <v>584</v>
      </c>
      <c r="N15" s="88"/>
      <c r="O15" s="87" t="s">
        <v>488</v>
      </c>
      <c r="P15" s="195"/>
      <c r="Q15" s="7"/>
      <c r="R15" s="7">
        <v>0.044449999999998546</v>
      </c>
      <c r="T15" s="7">
        <v>1.5</v>
      </c>
      <c r="U15" s="7">
        <v>3.431</v>
      </c>
    </row>
    <row r="16" spans="1:21" ht="12.75">
      <c r="A16" s="38">
        <v>505</v>
      </c>
      <c r="B16" s="7">
        <v>6.254496000000006</v>
      </c>
      <c r="C16" s="51">
        <v>2</v>
      </c>
      <c r="E16" s="38">
        <v>567</v>
      </c>
      <c r="F16" s="51">
        <v>2</v>
      </c>
      <c r="G16" s="7">
        <v>3.485895999999995</v>
      </c>
      <c r="H16" s="7">
        <f t="shared" si="0"/>
        <v>0.31115000000000803</v>
      </c>
      <c r="I16" s="53">
        <f t="shared" si="1"/>
        <v>0.005430789074540622</v>
      </c>
      <c r="J16" s="7">
        <v>69</v>
      </c>
      <c r="K16" s="6"/>
      <c r="L16" s="6"/>
      <c r="M16" s="6"/>
      <c r="N16" s="6"/>
      <c r="O16" s="90"/>
      <c r="P16" s="195"/>
      <c r="Q16" s="7">
        <v>8</v>
      </c>
      <c r="R16" s="7">
        <v>0.05080000000000506</v>
      </c>
      <c r="T16" s="7">
        <v>1.75</v>
      </c>
      <c r="U16" s="7">
        <v>4.003</v>
      </c>
    </row>
    <row r="17" spans="1:21" ht="12.75">
      <c r="A17" s="38">
        <v>504</v>
      </c>
      <c r="B17" s="7">
        <v>9999</v>
      </c>
      <c r="C17" s="51">
        <v>9999</v>
      </c>
      <c r="E17" s="38">
        <v>568</v>
      </c>
      <c r="F17" s="51">
        <v>2</v>
      </c>
      <c r="G17" s="7">
        <v>3.7335460000000045</v>
      </c>
      <c r="H17" s="7">
        <f t="shared" si="0"/>
        <v>0.06349999999999856</v>
      </c>
      <c r="I17" s="53">
        <f t="shared" si="1"/>
        <v>0.0011083243009266037</v>
      </c>
      <c r="J17" s="7">
        <v>10</v>
      </c>
      <c r="K17" s="6"/>
      <c r="L17" s="6"/>
      <c r="M17" s="6"/>
      <c r="N17" s="6"/>
      <c r="O17" s="90"/>
      <c r="P17" s="195"/>
      <c r="Q17" s="7">
        <v>9</v>
      </c>
      <c r="R17" s="7">
        <v>0.05715000000000181</v>
      </c>
      <c r="T17" s="7">
        <v>2</v>
      </c>
      <c r="U17" s="7">
        <v>4.575</v>
      </c>
    </row>
    <row r="18" spans="1:21" ht="12.75">
      <c r="A18" s="38">
        <v>503</v>
      </c>
      <c r="B18" s="7">
        <v>6.0068460000000075</v>
      </c>
      <c r="C18" s="51">
        <v>2</v>
      </c>
      <c r="E18" s="38">
        <v>537</v>
      </c>
      <c r="F18" s="51">
        <v>2</v>
      </c>
      <c r="G18" s="7">
        <v>3.7398960000000008</v>
      </c>
      <c r="H18" s="7">
        <f t="shared" si="0"/>
        <v>0.06349999999999856</v>
      </c>
      <c r="I18" s="53">
        <f t="shared" si="1"/>
        <v>0.0011083243009266037</v>
      </c>
      <c r="J18" s="7">
        <v>10</v>
      </c>
      <c r="K18" s="6"/>
      <c r="L18" s="6"/>
      <c r="M18" s="6"/>
      <c r="N18" s="6"/>
      <c r="O18" s="90"/>
      <c r="P18" s="195"/>
      <c r="Q18" s="7">
        <v>10</v>
      </c>
      <c r="R18" s="7">
        <v>0.06349999999999856</v>
      </c>
      <c r="T18" s="7">
        <v>2.25</v>
      </c>
      <c r="U18" s="7">
        <v>5.146</v>
      </c>
    </row>
    <row r="19" spans="1:21" ht="12.75">
      <c r="A19" s="38">
        <v>502</v>
      </c>
      <c r="B19" s="7">
        <v>5.359146000000005</v>
      </c>
      <c r="C19" s="51">
        <v>2</v>
      </c>
      <c r="E19" s="63">
        <v>564</v>
      </c>
      <c r="F19" s="64">
        <v>2</v>
      </c>
      <c r="G19" s="65">
        <v>3.797046000000003</v>
      </c>
      <c r="H19" s="65">
        <f t="shared" si="0"/>
        <v>0.031749999999993506</v>
      </c>
      <c r="I19" s="66">
        <f t="shared" si="1"/>
        <v>0.0005541621504632011</v>
      </c>
      <c r="J19" s="65">
        <v>2</v>
      </c>
      <c r="K19" s="67" t="s">
        <v>44</v>
      </c>
      <c r="L19" s="67" t="s">
        <v>89</v>
      </c>
      <c r="M19" s="68" t="s">
        <v>585</v>
      </c>
      <c r="N19" s="67" t="s">
        <v>44</v>
      </c>
      <c r="O19" s="67" t="s">
        <v>92</v>
      </c>
      <c r="P19" s="195"/>
      <c r="Q19" s="7"/>
      <c r="R19" s="7">
        <v>0.06349999999999856</v>
      </c>
      <c r="T19" s="7">
        <v>2.5</v>
      </c>
      <c r="U19" s="7">
        <v>5.718</v>
      </c>
    </row>
    <row r="20" spans="1:21" ht="12.75">
      <c r="A20" s="38">
        <v>501</v>
      </c>
      <c r="B20" s="7">
        <v>5.898896</v>
      </c>
      <c r="C20" s="51">
        <v>2</v>
      </c>
      <c r="E20" s="69">
        <v>546</v>
      </c>
      <c r="F20" s="51">
        <v>2</v>
      </c>
      <c r="G20" s="7">
        <v>3.797046000000003</v>
      </c>
      <c r="H20" s="7">
        <f t="shared" si="0"/>
        <v>0.038100000000001355</v>
      </c>
      <c r="I20" s="53">
        <f t="shared" si="1"/>
        <v>0.000664994580556001</v>
      </c>
      <c r="J20" s="65">
        <v>3</v>
      </c>
      <c r="K20" s="67" t="s">
        <v>44</v>
      </c>
      <c r="L20" s="67" t="s">
        <v>89</v>
      </c>
      <c r="M20" s="68" t="s">
        <v>586</v>
      </c>
      <c r="N20" s="67" t="s">
        <v>44</v>
      </c>
      <c r="O20" s="67" t="s">
        <v>92</v>
      </c>
      <c r="P20" s="195"/>
      <c r="Q20" s="7"/>
      <c r="R20" s="7">
        <v>0.06349999999999856</v>
      </c>
      <c r="T20" s="7">
        <v>2.75</v>
      </c>
      <c r="U20" s="7">
        <v>6.289</v>
      </c>
    </row>
    <row r="21" spans="1:21" ht="12.75">
      <c r="A21" s="38">
        <v>562</v>
      </c>
      <c r="B21" s="7">
        <v>3.352546000000001</v>
      </c>
      <c r="C21" s="51">
        <v>2</v>
      </c>
      <c r="E21" s="63">
        <v>524</v>
      </c>
      <c r="F21" s="51">
        <v>2</v>
      </c>
      <c r="G21" s="7">
        <v>3.8033959999999993</v>
      </c>
      <c r="H21" s="7">
        <f t="shared" si="0"/>
        <v>0.14604999999999801</v>
      </c>
      <c r="I21" s="53">
        <f t="shared" si="1"/>
        <v>0.002549145892131212</v>
      </c>
      <c r="J21" s="65">
        <v>44</v>
      </c>
      <c r="K21" s="67" t="s">
        <v>44</v>
      </c>
      <c r="L21" s="67" t="s">
        <v>89</v>
      </c>
      <c r="M21" s="68" t="s">
        <v>587</v>
      </c>
      <c r="N21" s="67" t="s">
        <v>44</v>
      </c>
      <c r="O21" s="67" t="s">
        <v>92</v>
      </c>
      <c r="P21" s="195"/>
      <c r="Q21" s="7"/>
      <c r="R21" s="7">
        <v>0.06349999999999856</v>
      </c>
      <c r="T21" s="7">
        <v>3</v>
      </c>
      <c r="U21" s="91">
        <v>6.86</v>
      </c>
    </row>
    <row r="22" spans="1:21" ht="12.75">
      <c r="A22" s="38">
        <v>532</v>
      </c>
      <c r="B22" s="7">
        <v>4.241546000000005</v>
      </c>
      <c r="C22" s="51">
        <v>2</v>
      </c>
      <c r="E22" s="63">
        <v>569</v>
      </c>
      <c r="F22" s="51">
        <v>2</v>
      </c>
      <c r="G22" s="7">
        <v>3.8287959999999965</v>
      </c>
      <c r="H22" s="7">
        <f t="shared" si="0"/>
        <v>0.14605000000000912</v>
      </c>
      <c r="I22" s="53">
        <f t="shared" si="1"/>
        <v>0.0025491458921314057</v>
      </c>
      <c r="J22" s="65">
        <v>44</v>
      </c>
      <c r="K22" s="67" t="s">
        <v>44</v>
      </c>
      <c r="L22" s="67" t="s">
        <v>89</v>
      </c>
      <c r="M22" s="68" t="s">
        <v>588</v>
      </c>
      <c r="N22" s="67" t="s">
        <v>44</v>
      </c>
      <c r="O22" s="67" t="s">
        <v>92</v>
      </c>
      <c r="P22" s="195"/>
      <c r="Q22" s="7">
        <v>14</v>
      </c>
      <c r="R22" s="7">
        <v>0.0698499999999953</v>
      </c>
      <c r="T22" s="7">
        <v>3.25</v>
      </c>
      <c r="U22" s="7">
        <v>7.431</v>
      </c>
    </row>
    <row r="23" spans="1:21" ht="12.75">
      <c r="A23" s="38">
        <v>578</v>
      </c>
      <c r="B23" s="7">
        <v>5.016246000000004</v>
      </c>
      <c r="C23" s="51">
        <v>2</v>
      </c>
      <c r="E23" s="178">
        <v>572</v>
      </c>
      <c r="F23" s="400">
        <v>2</v>
      </c>
      <c r="G23" s="396">
        <v>3.8351460000000044</v>
      </c>
      <c r="H23" s="396">
        <f t="shared" si="0"/>
        <v>0.15875000000000217</v>
      </c>
      <c r="I23" s="401">
        <f t="shared" si="1"/>
        <v>0.00277081075231661</v>
      </c>
      <c r="J23" s="396">
        <v>51</v>
      </c>
      <c r="K23" s="399"/>
      <c r="L23" s="399"/>
      <c r="M23" s="399" t="s">
        <v>421</v>
      </c>
      <c r="N23" s="399"/>
      <c r="O23" s="399" t="s">
        <v>91</v>
      </c>
      <c r="P23" s="195"/>
      <c r="Q23" s="7">
        <v>15</v>
      </c>
      <c r="R23" s="7">
        <v>0.07619999999999116</v>
      </c>
      <c r="S23" s="48"/>
      <c r="T23" s="7">
        <v>3.5</v>
      </c>
      <c r="U23" s="7">
        <v>8.002</v>
      </c>
    </row>
    <row r="24" spans="1:18" ht="12.75">
      <c r="A24" s="38">
        <v>568</v>
      </c>
      <c r="B24" s="7">
        <v>3.7335460000000045</v>
      </c>
      <c r="C24" s="51">
        <v>2</v>
      </c>
      <c r="E24" s="70">
        <v>560</v>
      </c>
      <c r="F24" s="71">
        <v>2</v>
      </c>
      <c r="G24" s="72">
        <v>3.9494459999999973</v>
      </c>
      <c r="H24" s="72">
        <f t="shared" si="0"/>
        <v>0.08890000000000686</v>
      </c>
      <c r="I24" s="73">
        <f t="shared" si="1"/>
        <v>0.0015516540212974002</v>
      </c>
      <c r="J24" s="72">
        <v>19</v>
      </c>
      <c r="K24" s="74" t="s">
        <v>50</v>
      </c>
      <c r="L24" s="74" t="s">
        <v>89</v>
      </c>
      <c r="M24" s="75" t="s">
        <v>497</v>
      </c>
      <c r="N24" s="74" t="s">
        <v>50</v>
      </c>
      <c r="O24" s="74" t="s">
        <v>92</v>
      </c>
      <c r="P24" s="195"/>
      <c r="Q24" s="7"/>
      <c r="R24" s="7">
        <v>0.0762000000000036</v>
      </c>
    </row>
    <row r="25" spans="1:19" ht="12.75">
      <c r="A25" s="38">
        <v>513</v>
      </c>
      <c r="B25" s="7">
        <v>5.7909460000000035</v>
      </c>
      <c r="C25" s="51">
        <v>2</v>
      </c>
      <c r="E25" s="70">
        <v>530</v>
      </c>
      <c r="F25" s="51">
        <v>2</v>
      </c>
      <c r="G25" s="7">
        <v>3.9748460000000057</v>
      </c>
      <c r="H25" s="7">
        <f t="shared" si="0"/>
        <v>0.13334999999999386</v>
      </c>
      <c r="I25" s="53">
        <f t="shared" si="1"/>
        <v>0.002327481031945814</v>
      </c>
      <c r="J25" s="72">
        <v>39</v>
      </c>
      <c r="K25" s="74" t="s">
        <v>50</v>
      </c>
      <c r="L25" s="74" t="s">
        <v>89</v>
      </c>
      <c r="M25" s="75" t="s">
        <v>498</v>
      </c>
      <c r="N25" s="74" t="s">
        <v>50</v>
      </c>
      <c r="O25" s="74" t="s">
        <v>92</v>
      </c>
      <c r="P25" s="195"/>
      <c r="Q25" s="7">
        <v>17</v>
      </c>
      <c r="R25" s="7">
        <v>0.08254999999999946</v>
      </c>
      <c r="S25" s="48"/>
    </row>
    <row r="26" spans="1:19" ht="12.75">
      <c r="A26" s="38">
        <v>563</v>
      </c>
      <c r="B26" s="7">
        <v>4.501895999999996</v>
      </c>
      <c r="C26" s="51">
        <v>2</v>
      </c>
      <c r="E26" s="70">
        <v>520</v>
      </c>
      <c r="F26" s="51">
        <v>2</v>
      </c>
      <c r="G26" s="7">
        <v>3.9938960000000066</v>
      </c>
      <c r="H26" s="7">
        <f t="shared" si="0"/>
        <v>0.12064999999998971</v>
      </c>
      <c r="I26" s="53">
        <f t="shared" si="1"/>
        <v>0.0021058161717604153</v>
      </c>
      <c r="J26" s="72">
        <v>32</v>
      </c>
      <c r="K26" s="74" t="s">
        <v>50</v>
      </c>
      <c r="L26" s="74" t="s">
        <v>89</v>
      </c>
      <c r="M26" s="75" t="s">
        <v>499</v>
      </c>
      <c r="N26" s="74" t="s">
        <v>50</v>
      </c>
      <c r="O26" s="74" t="s">
        <v>92</v>
      </c>
      <c r="P26" s="92"/>
      <c r="Q26" s="7"/>
      <c r="R26" s="7">
        <v>0.08254999999999946</v>
      </c>
      <c r="S26" s="48"/>
    </row>
    <row r="27" spans="1:20" ht="12.75">
      <c r="A27" s="38">
        <v>539</v>
      </c>
      <c r="B27" s="7">
        <v>4.419345999999996</v>
      </c>
      <c r="C27" s="51">
        <v>2</v>
      </c>
      <c r="E27" s="70">
        <v>573</v>
      </c>
      <c r="F27" s="51">
        <v>2</v>
      </c>
      <c r="G27" s="7">
        <v>4.038346000000004</v>
      </c>
      <c r="H27" s="7">
        <f t="shared" si="0"/>
        <v>0.1079499999999971</v>
      </c>
      <c r="I27" s="53">
        <f t="shared" si="1"/>
        <v>0.0018841513115752187</v>
      </c>
      <c r="J27" s="72">
        <v>26</v>
      </c>
      <c r="K27" s="74" t="s">
        <v>50</v>
      </c>
      <c r="L27" s="74" t="s">
        <v>74</v>
      </c>
      <c r="M27" s="75" t="s">
        <v>500</v>
      </c>
      <c r="N27" s="74" t="s">
        <v>50</v>
      </c>
      <c r="O27" s="74" t="s">
        <v>92</v>
      </c>
      <c r="P27" s="195"/>
      <c r="Q27" s="7">
        <v>19</v>
      </c>
      <c r="R27" s="7">
        <v>0.08889999999999532</v>
      </c>
      <c r="T27" s="48"/>
    </row>
    <row r="28" spans="1:22" ht="12.75">
      <c r="A28" s="38">
        <v>529</v>
      </c>
      <c r="B28" s="7">
        <v>3.149346000000001</v>
      </c>
      <c r="C28" s="51">
        <v>2</v>
      </c>
      <c r="E28" s="384">
        <v>575</v>
      </c>
      <c r="F28" s="371">
        <v>2</v>
      </c>
      <c r="G28" s="369">
        <v>4.1081959999999995</v>
      </c>
      <c r="H28" s="369">
        <f t="shared" si="0"/>
        <v>0.1079499999999971</v>
      </c>
      <c r="I28" s="385">
        <f t="shared" si="1"/>
        <v>0.0018841513115752187</v>
      </c>
      <c r="J28" s="369">
        <v>26</v>
      </c>
      <c r="K28" s="367" t="s">
        <v>53</v>
      </c>
      <c r="L28" s="368" t="s">
        <v>74</v>
      </c>
      <c r="M28" s="367" t="s">
        <v>648</v>
      </c>
      <c r="N28" s="367"/>
      <c r="O28" s="367" t="s">
        <v>488</v>
      </c>
      <c r="P28" s="195"/>
      <c r="Q28" s="7"/>
      <c r="R28" s="7">
        <v>0.08890000000000686</v>
      </c>
      <c r="S28" s="48"/>
      <c r="T28" s="48"/>
      <c r="U28" s="48"/>
      <c r="V28" s="48"/>
    </row>
    <row r="29" spans="1:22" ht="12.75">
      <c r="A29" s="38">
        <v>559</v>
      </c>
      <c r="B29" s="7">
        <v>5.333745999999997</v>
      </c>
      <c r="C29" s="51">
        <v>2</v>
      </c>
      <c r="E29" s="384">
        <v>522</v>
      </c>
      <c r="F29" s="51">
        <v>2</v>
      </c>
      <c r="G29" s="7">
        <v>4.114545999999996</v>
      </c>
      <c r="H29" s="7">
        <f t="shared" si="0"/>
        <v>0.12700000000000866</v>
      </c>
      <c r="I29" s="53">
        <f t="shared" si="1"/>
        <v>0.002216648601853409</v>
      </c>
      <c r="J29" s="369">
        <v>36</v>
      </c>
      <c r="K29" s="367" t="s">
        <v>53</v>
      </c>
      <c r="L29" s="368" t="s">
        <v>74</v>
      </c>
      <c r="M29" s="367" t="s">
        <v>649</v>
      </c>
      <c r="N29" s="367"/>
      <c r="O29" s="367" t="s">
        <v>488</v>
      </c>
      <c r="P29" s="195"/>
      <c r="Q29" s="7"/>
      <c r="R29" s="7">
        <v>0.08890000000000775</v>
      </c>
      <c r="S29" s="48"/>
      <c r="T29" s="48"/>
      <c r="U29" s="48"/>
      <c r="V29" s="48"/>
    </row>
    <row r="30" spans="1:22" ht="12.75">
      <c r="A30" s="38">
        <v>550</v>
      </c>
      <c r="B30" s="7">
        <v>4.279646000000006</v>
      </c>
      <c r="C30" s="51">
        <v>2</v>
      </c>
      <c r="E30" s="384">
        <v>512</v>
      </c>
      <c r="F30" s="51">
        <v>2</v>
      </c>
      <c r="G30" s="50">
        <v>4.146296000000001</v>
      </c>
      <c r="H30" s="7">
        <f t="shared" si="0"/>
        <v>0.13335000000000452</v>
      </c>
      <c r="I30" s="53">
        <f t="shared" si="1"/>
        <v>0.0023274810319459994</v>
      </c>
      <c r="J30" s="369">
        <v>39</v>
      </c>
      <c r="K30" s="367" t="s">
        <v>53</v>
      </c>
      <c r="L30" s="368" t="s">
        <v>74</v>
      </c>
      <c r="M30" s="367" t="s">
        <v>650</v>
      </c>
      <c r="N30" s="367"/>
      <c r="O30" s="367" t="s">
        <v>488</v>
      </c>
      <c r="P30" s="195"/>
      <c r="Q30" s="7">
        <v>22</v>
      </c>
      <c r="R30" s="7">
        <v>0.09524999999999206</v>
      </c>
      <c r="S30" s="48"/>
      <c r="T30" s="48"/>
      <c r="U30" s="48"/>
      <c r="V30" s="48"/>
    </row>
    <row r="31" spans="1:18" ht="12.75">
      <c r="A31" s="38">
        <v>516</v>
      </c>
      <c r="B31" s="7">
        <v>5.321046000000004</v>
      </c>
      <c r="C31" s="51">
        <v>2</v>
      </c>
      <c r="E31" s="384">
        <v>579</v>
      </c>
      <c r="F31" s="51">
        <v>2</v>
      </c>
      <c r="G31" s="7">
        <v>4.216145999999997</v>
      </c>
      <c r="H31" s="7">
        <f t="shared" si="0"/>
        <v>0.10795000000000776</v>
      </c>
      <c r="I31" s="53">
        <f t="shared" si="1"/>
        <v>0.0018841513115754047</v>
      </c>
      <c r="J31" s="369">
        <v>26</v>
      </c>
      <c r="K31" s="367" t="s">
        <v>53</v>
      </c>
      <c r="L31" s="368" t="s">
        <v>74</v>
      </c>
      <c r="M31" s="367" t="s">
        <v>651</v>
      </c>
      <c r="N31" s="367"/>
      <c r="O31" s="367" t="s">
        <v>488</v>
      </c>
      <c r="P31" s="195"/>
      <c r="Q31" s="7"/>
      <c r="R31" s="7">
        <v>0.09524999999999295</v>
      </c>
    </row>
    <row r="32" spans="1:18" ht="12.75">
      <c r="A32" s="38">
        <v>553</v>
      </c>
      <c r="B32" s="7">
        <v>3.0858460000000023</v>
      </c>
      <c r="C32" s="51">
        <v>2</v>
      </c>
      <c r="E32" s="76">
        <v>532</v>
      </c>
      <c r="F32" s="77">
        <v>2</v>
      </c>
      <c r="G32" s="78">
        <v>4.241546000000005</v>
      </c>
      <c r="H32" s="78">
        <f t="shared" si="0"/>
        <v>0.09524999999999206</v>
      </c>
      <c r="I32" s="79">
        <f t="shared" si="1"/>
        <v>0.0016624864513898048</v>
      </c>
      <c r="J32" s="78">
        <v>22</v>
      </c>
      <c r="K32" s="80" t="s">
        <v>51</v>
      </c>
      <c r="L32" s="81" t="s">
        <v>74</v>
      </c>
      <c r="M32" s="81"/>
      <c r="N32" s="80"/>
      <c r="O32" s="80" t="s">
        <v>488</v>
      </c>
      <c r="P32" s="195"/>
      <c r="Q32" s="7"/>
      <c r="R32" s="7">
        <v>0.09525000000000361</v>
      </c>
    </row>
    <row r="33" spans="1:18" ht="12.75">
      <c r="A33" s="38">
        <v>520</v>
      </c>
      <c r="B33" s="7">
        <v>3.9938960000000066</v>
      </c>
      <c r="C33" s="51">
        <v>2</v>
      </c>
      <c r="E33" s="76">
        <v>550</v>
      </c>
      <c r="F33" s="51">
        <v>2</v>
      </c>
      <c r="G33" s="7">
        <v>4.279646000000006</v>
      </c>
      <c r="H33" s="7">
        <f t="shared" si="0"/>
        <v>0.1396999999999906</v>
      </c>
      <c r="I33" s="53">
        <f t="shared" si="1"/>
        <v>0.00243831346203842</v>
      </c>
      <c r="J33" s="78">
        <v>43</v>
      </c>
      <c r="K33" s="80" t="s">
        <v>51</v>
      </c>
      <c r="L33" s="81" t="s">
        <v>74</v>
      </c>
      <c r="M33" s="81"/>
      <c r="N33" s="81"/>
      <c r="O33" s="80" t="s">
        <v>488</v>
      </c>
      <c r="P33" s="195"/>
      <c r="Q33" s="7"/>
      <c r="R33" s="7">
        <v>0.09525000000000361</v>
      </c>
    </row>
    <row r="34" spans="1:18" ht="12.75">
      <c r="A34" s="38">
        <v>518</v>
      </c>
      <c r="B34" s="7">
        <v>5.581396000000007</v>
      </c>
      <c r="C34" s="51">
        <v>2</v>
      </c>
      <c r="E34" s="76">
        <v>547</v>
      </c>
      <c r="F34" s="51">
        <v>2</v>
      </c>
      <c r="G34" s="7">
        <v>4.324096000000004</v>
      </c>
      <c r="H34" s="7">
        <f t="shared" si="0"/>
        <v>0.14604999999999801</v>
      </c>
      <c r="I34" s="53">
        <f t="shared" si="1"/>
        <v>0.002549145892131212</v>
      </c>
      <c r="J34" s="78">
        <v>44</v>
      </c>
      <c r="K34" s="80" t="s">
        <v>51</v>
      </c>
      <c r="L34" s="81" t="s">
        <v>74</v>
      </c>
      <c r="M34" s="81"/>
      <c r="N34" s="81"/>
      <c r="O34" s="80" t="s">
        <v>488</v>
      </c>
      <c r="P34" s="195"/>
      <c r="Q34" s="7">
        <v>26</v>
      </c>
      <c r="R34" s="7">
        <v>0.1079499999999971</v>
      </c>
    </row>
    <row r="35" spans="1:18" ht="12.75">
      <c r="A35" s="38">
        <v>570</v>
      </c>
      <c r="B35" s="7">
        <v>9999</v>
      </c>
      <c r="C35" s="51">
        <v>9999</v>
      </c>
      <c r="E35" s="76">
        <v>543</v>
      </c>
      <c r="F35" s="51">
        <v>2</v>
      </c>
      <c r="G35" s="7">
        <v>4.336795999999997</v>
      </c>
      <c r="H35" s="7">
        <f t="shared" si="0"/>
        <v>0.16509999999999891</v>
      </c>
      <c r="I35" s="53">
        <f t="shared" si="1"/>
        <v>0.0028816431824092163</v>
      </c>
      <c r="J35" s="78">
        <v>53</v>
      </c>
      <c r="K35" s="80" t="s">
        <v>51</v>
      </c>
      <c r="L35" s="81" t="s">
        <v>74</v>
      </c>
      <c r="M35" s="81"/>
      <c r="N35" s="81"/>
      <c r="O35" s="80" t="s">
        <v>488</v>
      </c>
      <c r="P35" s="195"/>
      <c r="Q35" s="7"/>
      <c r="R35" s="7">
        <v>0.1079499999999971</v>
      </c>
    </row>
    <row r="36" spans="1:18" ht="12.75">
      <c r="A36" s="38">
        <v>554</v>
      </c>
      <c r="B36" s="7">
        <v>9999</v>
      </c>
      <c r="C36" s="51">
        <v>9999</v>
      </c>
      <c r="E36" s="38">
        <v>539</v>
      </c>
      <c r="F36" s="51">
        <v>2</v>
      </c>
      <c r="G36" s="7">
        <v>4.419345999999996</v>
      </c>
      <c r="H36" s="7">
        <f t="shared" si="0"/>
        <v>0.14605000000000956</v>
      </c>
      <c r="I36" s="53">
        <f t="shared" si="1"/>
        <v>0.0025491458921314135</v>
      </c>
      <c r="J36" s="7">
        <v>44</v>
      </c>
      <c r="K36" s="6"/>
      <c r="L36" s="6"/>
      <c r="M36" s="6"/>
      <c r="N36" s="6"/>
      <c r="O36" s="90"/>
      <c r="P36" s="195"/>
      <c r="Q36" s="7"/>
      <c r="R36" s="7">
        <v>0.10795000000000776</v>
      </c>
    </row>
    <row r="37" spans="1:18" ht="12.75">
      <c r="A37" s="38">
        <v>515</v>
      </c>
      <c r="B37" s="7">
        <v>4.8892459999999955</v>
      </c>
      <c r="C37" s="51">
        <v>2</v>
      </c>
      <c r="E37" s="38">
        <v>534</v>
      </c>
      <c r="F37" s="51">
        <v>2</v>
      </c>
      <c r="G37" s="7">
        <v>4.470146000000002</v>
      </c>
      <c r="H37" s="7">
        <f t="shared" si="0"/>
        <v>0.17144999999999477</v>
      </c>
      <c r="I37" s="53">
        <f t="shared" si="1"/>
        <v>0.0029924756125018067</v>
      </c>
      <c r="J37" s="7">
        <v>55</v>
      </c>
      <c r="K37" s="6"/>
      <c r="L37" s="6"/>
      <c r="M37" s="6"/>
      <c r="N37" s="6"/>
      <c r="O37" s="90"/>
      <c r="P37" s="195"/>
      <c r="Q37" s="7">
        <v>29</v>
      </c>
      <c r="R37" s="7">
        <v>0.11429999999999296</v>
      </c>
    </row>
    <row r="38" spans="1:18" ht="12.75">
      <c r="A38" s="38">
        <v>576</v>
      </c>
      <c r="B38" s="7">
        <v>5.213095999999997</v>
      </c>
      <c r="C38" s="51">
        <v>2</v>
      </c>
      <c r="E38" s="38">
        <v>563</v>
      </c>
      <c r="F38" s="51">
        <v>2</v>
      </c>
      <c r="G38" s="7">
        <v>4.501895999999996</v>
      </c>
      <c r="H38" s="7">
        <f t="shared" si="0"/>
        <v>0.15240000000000542</v>
      </c>
      <c r="I38" s="53">
        <f t="shared" si="1"/>
        <v>0.002659978322224004</v>
      </c>
      <c r="J38" s="7">
        <v>49</v>
      </c>
      <c r="K38" s="6"/>
      <c r="L38" s="6"/>
      <c r="M38" s="6"/>
      <c r="N38" s="6"/>
      <c r="O38" s="90"/>
      <c r="P38" s="195"/>
      <c r="Q38" s="7"/>
      <c r="R38" s="7">
        <v>0.11429999999999296</v>
      </c>
    </row>
    <row r="39" spans="1:18" ht="12.75">
      <c r="A39" s="38">
        <v>560</v>
      </c>
      <c r="B39" s="7">
        <v>3.9494459999999973</v>
      </c>
      <c r="C39" s="51">
        <v>2</v>
      </c>
      <c r="E39" s="57">
        <v>566</v>
      </c>
      <c r="F39" s="58">
        <v>2</v>
      </c>
      <c r="G39" s="59">
        <v>4.565396000000006</v>
      </c>
      <c r="H39" s="59">
        <f t="shared" si="0"/>
        <v>0.08889999999999532</v>
      </c>
      <c r="I39" s="60">
        <f t="shared" si="1"/>
        <v>0.0015516540212971988</v>
      </c>
      <c r="J39" s="59">
        <v>19</v>
      </c>
      <c r="K39" s="61" t="s">
        <v>49</v>
      </c>
      <c r="L39" s="62" t="s">
        <v>74</v>
      </c>
      <c r="M39" s="62" t="s">
        <v>497</v>
      </c>
      <c r="N39" s="61" t="s">
        <v>49</v>
      </c>
      <c r="O39" s="61" t="s">
        <v>92</v>
      </c>
      <c r="P39" s="195"/>
      <c r="Q39" s="7"/>
      <c r="R39" s="7">
        <v>0.11430000000000451</v>
      </c>
    </row>
    <row r="40" spans="1:18" ht="12.75">
      <c r="A40" s="38">
        <v>566</v>
      </c>
      <c r="B40" s="7">
        <v>4.565396000000006</v>
      </c>
      <c r="C40" s="51">
        <v>2</v>
      </c>
      <c r="E40" s="57">
        <v>528</v>
      </c>
      <c r="F40" s="51">
        <v>2</v>
      </c>
      <c r="G40" s="7">
        <v>4.641595999999997</v>
      </c>
      <c r="H40" s="7">
        <f t="shared" si="0"/>
        <v>0.11430000000000451</v>
      </c>
      <c r="I40" s="53">
        <f t="shared" si="1"/>
        <v>0.001994983741668011</v>
      </c>
      <c r="J40" s="59">
        <v>29</v>
      </c>
      <c r="K40" s="61" t="s">
        <v>49</v>
      </c>
      <c r="L40" s="62" t="s">
        <v>74</v>
      </c>
      <c r="M40" s="62" t="s">
        <v>498</v>
      </c>
      <c r="N40" s="61" t="s">
        <v>49</v>
      </c>
      <c r="O40" s="61" t="s">
        <v>92</v>
      </c>
      <c r="P40" s="195"/>
      <c r="Q40" s="7">
        <v>32</v>
      </c>
      <c r="R40" s="7">
        <v>0.12064999999998971</v>
      </c>
    </row>
    <row r="41" spans="1:18" ht="12.75">
      <c r="A41" s="38">
        <v>531</v>
      </c>
      <c r="B41" s="7">
        <v>5.028945999999997</v>
      </c>
      <c r="C41" s="51">
        <v>2</v>
      </c>
      <c r="E41" s="57">
        <v>525</v>
      </c>
      <c r="F41" s="51">
        <v>2</v>
      </c>
      <c r="G41" s="7">
        <v>4.654296000000001</v>
      </c>
      <c r="H41" s="7">
        <f t="shared" si="0"/>
        <v>0.12699999999999712</v>
      </c>
      <c r="I41" s="53">
        <f t="shared" si="1"/>
        <v>0.0022166486018532073</v>
      </c>
      <c r="J41" s="59">
        <v>36</v>
      </c>
      <c r="K41" s="61" t="s">
        <v>49</v>
      </c>
      <c r="L41" s="62" t="s">
        <v>74</v>
      </c>
      <c r="M41" s="62" t="s">
        <v>499</v>
      </c>
      <c r="N41" s="61" t="s">
        <v>49</v>
      </c>
      <c r="O41" s="61" t="s">
        <v>92</v>
      </c>
      <c r="P41" s="195"/>
      <c r="Q41" s="7"/>
      <c r="R41" s="7">
        <v>0.12065000000000037</v>
      </c>
    </row>
    <row r="42" spans="1:19" ht="12.75">
      <c r="A42" s="38">
        <v>541</v>
      </c>
      <c r="B42" s="7">
        <v>4.984495999999999</v>
      </c>
      <c r="C42" s="51">
        <v>2</v>
      </c>
      <c r="E42" s="57">
        <v>556</v>
      </c>
      <c r="F42" s="51">
        <v>2</v>
      </c>
      <c r="G42" s="7">
        <v>4.654296000000001</v>
      </c>
      <c r="H42" s="7">
        <f t="shared" si="0"/>
        <v>0.23494999999999422</v>
      </c>
      <c r="I42" s="53">
        <f t="shared" si="1"/>
        <v>0.004100799913428426</v>
      </c>
      <c r="J42" s="59">
        <v>67</v>
      </c>
      <c r="K42" s="61" t="s">
        <v>49</v>
      </c>
      <c r="L42" s="62" t="s">
        <v>74</v>
      </c>
      <c r="M42" s="62" t="s">
        <v>500</v>
      </c>
      <c r="N42" s="61" t="s">
        <v>49</v>
      </c>
      <c r="O42" s="61" t="s">
        <v>92</v>
      </c>
      <c r="P42" s="195"/>
      <c r="Q42" s="7"/>
      <c r="R42" s="7">
        <v>0.12065000000000126</v>
      </c>
      <c r="S42" s="48"/>
    </row>
    <row r="43" spans="1:18" ht="12.75">
      <c r="A43" s="38">
        <v>527</v>
      </c>
      <c r="B43" s="7">
        <v>5.543296000000005</v>
      </c>
      <c r="C43" s="51">
        <v>2</v>
      </c>
      <c r="E43" s="38">
        <v>571</v>
      </c>
      <c r="F43" s="51">
        <v>2</v>
      </c>
      <c r="G43" s="7">
        <v>4.755896000000002</v>
      </c>
      <c r="H43" s="7">
        <f t="shared" si="0"/>
        <v>0.13335000000000452</v>
      </c>
      <c r="I43" s="53">
        <f t="shared" si="1"/>
        <v>0.0023274810319459994</v>
      </c>
      <c r="J43" s="7">
        <v>39</v>
      </c>
      <c r="K43" s="6"/>
      <c r="L43" s="6"/>
      <c r="M43" s="6"/>
      <c r="N43" s="6"/>
      <c r="O43" s="90"/>
      <c r="P43" s="195"/>
      <c r="Q43" s="7"/>
      <c r="R43" s="7">
        <v>0.12065000000000126</v>
      </c>
    </row>
    <row r="44" spans="1:18" ht="12.75">
      <c r="A44" s="38">
        <v>538</v>
      </c>
      <c r="B44" s="7">
        <v>5.098796000000004</v>
      </c>
      <c r="C44" s="51">
        <v>2</v>
      </c>
      <c r="E44" s="38">
        <v>517</v>
      </c>
      <c r="F44" s="51">
        <v>2</v>
      </c>
      <c r="G44" s="7">
        <v>4.781295999999998</v>
      </c>
      <c r="H44" s="7">
        <f t="shared" si="0"/>
        <v>0.1524000000000063</v>
      </c>
      <c r="I44" s="53">
        <f t="shared" si="1"/>
        <v>0.0026599783222240195</v>
      </c>
      <c r="J44" s="7">
        <v>49</v>
      </c>
      <c r="K44" s="56"/>
      <c r="L44" s="6"/>
      <c r="M44" s="6"/>
      <c r="N44" s="6"/>
      <c r="O44" s="90"/>
      <c r="P44" s="195"/>
      <c r="Q44" s="7">
        <v>36</v>
      </c>
      <c r="R44" s="7">
        <v>0.12699999999999712</v>
      </c>
    </row>
    <row r="45" spans="1:18" ht="12.75">
      <c r="A45" s="38">
        <v>540</v>
      </c>
      <c r="B45" s="7">
        <v>4.940046000000001</v>
      </c>
      <c r="C45" s="51">
        <v>2</v>
      </c>
      <c r="E45" s="384">
        <v>515</v>
      </c>
      <c r="F45" s="371">
        <v>2</v>
      </c>
      <c r="G45" s="369">
        <v>4.8892459999999955</v>
      </c>
      <c r="H45" s="369">
        <f t="shared" si="0"/>
        <v>0.05080000000000506</v>
      </c>
      <c r="I45" s="385">
        <f t="shared" si="1"/>
        <v>0.0008866594407413916</v>
      </c>
      <c r="J45" s="369">
        <v>8</v>
      </c>
      <c r="K45" s="367" t="s">
        <v>48</v>
      </c>
      <c r="L45" s="368" t="s">
        <v>74</v>
      </c>
      <c r="M45" s="367" t="s">
        <v>652</v>
      </c>
      <c r="N45" s="367" t="s">
        <v>48</v>
      </c>
      <c r="O45" s="367" t="s">
        <v>92</v>
      </c>
      <c r="P45" s="195"/>
      <c r="Q45" s="7"/>
      <c r="R45" s="7">
        <v>0.12699999999999712</v>
      </c>
    </row>
    <row r="46" spans="1:18" ht="12.75">
      <c r="A46" s="38">
        <v>579</v>
      </c>
      <c r="B46" s="7">
        <v>4.216145999999997</v>
      </c>
      <c r="C46" s="51">
        <v>2</v>
      </c>
      <c r="E46" s="384">
        <v>549</v>
      </c>
      <c r="F46" s="51">
        <v>2</v>
      </c>
      <c r="G46" s="7">
        <v>4.889246000000006</v>
      </c>
      <c r="H46" s="7">
        <f t="shared" si="0"/>
        <v>0.09524999999999295</v>
      </c>
      <c r="I46" s="53">
        <f t="shared" si="1"/>
        <v>0.0016624864513898204</v>
      </c>
      <c r="J46" s="369">
        <v>22</v>
      </c>
      <c r="K46" s="367" t="s">
        <v>48</v>
      </c>
      <c r="L46" s="368" t="s">
        <v>74</v>
      </c>
      <c r="M46" s="367" t="s">
        <v>653</v>
      </c>
      <c r="N46" s="367" t="s">
        <v>48</v>
      </c>
      <c r="O46" s="367" t="s">
        <v>92</v>
      </c>
      <c r="P46" s="195"/>
      <c r="Q46" s="7"/>
      <c r="R46" s="7">
        <v>0.12700000000000866</v>
      </c>
    </row>
    <row r="47" spans="1:18" ht="12.75">
      <c r="A47" s="38">
        <v>517</v>
      </c>
      <c r="B47" s="7">
        <v>4.781295999999998</v>
      </c>
      <c r="C47" s="51">
        <v>2</v>
      </c>
      <c r="E47" s="384">
        <v>521</v>
      </c>
      <c r="F47" s="51">
        <v>2</v>
      </c>
      <c r="G47" s="7">
        <v>4.933696000000005</v>
      </c>
      <c r="H47" s="7">
        <f t="shared" si="0"/>
        <v>0.07619999999999116</v>
      </c>
      <c r="I47" s="53">
        <f t="shared" si="1"/>
        <v>0.0013299891611118005</v>
      </c>
      <c r="J47" s="369">
        <v>15</v>
      </c>
      <c r="K47" s="367" t="s">
        <v>48</v>
      </c>
      <c r="L47" s="368" t="s">
        <v>74</v>
      </c>
      <c r="M47" s="367" t="s">
        <v>654</v>
      </c>
      <c r="N47" s="367" t="s">
        <v>48</v>
      </c>
      <c r="O47" s="367" t="s">
        <v>92</v>
      </c>
      <c r="P47" s="195"/>
      <c r="Q47" s="7">
        <v>39</v>
      </c>
      <c r="R47" s="7">
        <v>0.13334999999999386</v>
      </c>
    </row>
    <row r="48" spans="1:18" ht="12.75">
      <c r="A48" s="38">
        <v>572</v>
      </c>
      <c r="B48" s="7">
        <v>3.8351460000000044</v>
      </c>
      <c r="C48" s="51">
        <v>2</v>
      </c>
      <c r="E48" s="384">
        <v>540</v>
      </c>
      <c r="F48" s="51">
        <v>2</v>
      </c>
      <c r="G48" s="7">
        <v>4.940046000000001</v>
      </c>
      <c r="H48" s="7">
        <f t="shared" si="0"/>
        <v>0.0762000000000036</v>
      </c>
      <c r="I48" s="53">
        <f t="shared" si="1"/>
        <v>0.0013299891611120176</v>
      </c>
      <c r="J48" s="369">
        <v>15</v>
      </c>
      <c r="K48" s="367" t="s">
        <v>48</v>
      </c>
      <c r="L48" s="368" t="s">
        <v>74</v>
      </c>
      <c r="M48" s="367" t="s">
        <v>655</v>
      </c>
      <c r="N48" s="367" t="s">
        <v>48</v>
      </c>
      <c r="O48" s="367" t="s">
        <v>92</v>
      </c>
      <c r="P48" s="195"/>
      <c r="Q48" s="7"/>
      <c r="R48" s="7">
        <v>0.13335000000000452</v>
      </c>
    </row>
    <row r="49" spans="1:18" ht="12.75">
      <c r="A49" s="38">
        <v>571</v>
      </c>
      <c r="B49" s="7">
        <v>4.755896000000002</v>
      </c>
      <c r="C49" s="51">
        <v>2</v>
      </c>
      <c r="E49" s="76">
        <v>541</v>
      </c>
      <c r="F49" s="77">
        <v>2</v>
      </c>
      <c r="G49" s="78">
        <v>4.984495999999999</v>
      </c>
      <c r="H49" s="78">
        <f t="shared" si="0"/>
        <v>0.04444999999999766</v>
      </c>
      <c r="I49" s="79">
        <f t="shared" si="1"/>
        <v>0.0007758270106485994</v>
      </c>
      <c r="J49" s="78">
        <v>5</v>
      </c>
      <c r="K49" s="80" t="s">
        <v>46</v>
      </c>
      <c r="L49" s="81" t="s">
        <v>74</v>
      </c>
      <c r="M49" s="81" t="s">
        <v>497</v>
      </c>
      <c r="N49" s="80" t="s">
        <v>46</v>
      </c>
      <c r="O49" s="80" t="s">
        <v>92</v>
      </c>
      <c r="P49" s="195"/>
      <c r="Q49" s="7"/>
      <c r="R49" s="7">
        <v>0.13335000000000452</v>
      </c>
    </row>
    <row r="50" spans="1:18" ht="12.75">
      <c r="A50" s="38">
        <v>577</v>
      </c>
      <c r="B50" s="7">
        <v>6.4132459999999964</v>
      </c>
      <c r="C50" s="51">
        <v>2</v>
      </c>
      <c r="E50" s="76">
        <v>508</v>
      </c>
      <c r="F50" s="51">
        <v>2</v>
      </c>
      <c r="G50" s="7">
        <v>5.009895999999996</v>
      </c>
      <c r="H50" s="7">
        <f t="shared" si="0"/>
        <v>0.08890000000000775</v>
      </c>
      <c r="I50" s="53">
        <f t="shared" si="1"/>
        <v>0.0015516540212974158</v>
      </c>
      <c r="J50" s="78">
        <v>19</v>
      </c>
      <c r="K50" s="80" t="s">
        <v>46</v>
      </c>
      <c r="L50" s="81" t="s">
        <v>74</v>
      </c>
      <c r="M50" s="81" t="s">
        <v>498</v>
      </c>
      <c r="N50" s="80" t="s">
        <v>46</v>
      </c>
      <c r="O50" s="80" t="s">
        <v>92</v>
      </c>
      <c r="P50" s="195"/>
      <c r="Q50" s="7"/>
      <c r="R50" s="7">
        <v>0.13335000000000452</v>
      </c>
    </row>
    <row r="51" spans="1:18" ht="12.75">
      <c r="A51" s="38">
        <v>555</v>
      </c>
      <c r="B51" s="7">
        <v>5.898896</v>
      </c>
      <c r="C51" s="51">
        <v>2</v>
      </c>
      <c r="E51" s="76">
        <v>578</v>
      </c>
      <c r="F51" s="51">
        <v>2</v>
      </c>
      <c r="G51" s="7">
        <v>5.016246000000004</v>
      </c>
      <c r="H51" s="7">
        <f t="shared" si="0"/>
        <v>0.08254999999999946</v>
      </c>
      <c r="I51" s="53">
        <f t="shared" si="1"/>
        <v>0.0014408215912046082</v>
      </c>
      <c r="J51" s="78">
        <v>17</v>
      </c>
      <c r="K51" s="80" t="s">
        <v>46</v>
      </c>
      <c r="L51" s="81" t="s">
        <v>74</v>
      </c>
      <c r="M51" s="81" t="s">
        <v>499</v>
      </c>
      <c r="N51" s="80" t="s">
        <v>46</v>
      </c>
      <c r="O51" s="80" t="s">
        <v>92</v>
      </c>
      <c r="P51" s="195"/>
      <c r="Q51" s="7">
        <v>43</v>
      </c>
      <c r="R51" s="7">
        <v>0.1396999999999906</v>
      </c>
    </row>
    <row r="52" spans="1:18" ht="12.75">
      <c r="A52" s="38">
        <v>569</v>
      </c>
      <c r="B52" s="7">
        <v>3.8287959999999965</v>
      </c>
      <c r="C52" s="51">
        <v>2</v>
      </c>
      <c r="E52" s="76">
        <v>531</v>
      </c>
      <c r="F52" s="51">
        <v>2</v>
      </c>
      <c r="G52" s="7">
        <v>5.028945999999997</v>
      </c>
      <c r="H52" s="7">
        <f t="shared" si="0"/>
        <v>0.12065000000000126</v>
      </c>
      <c r="I52" s="53">
        <f t="shared" si="1"/>
        <v>0.002105816171760617</v>
      </c>
      <c r="J52" s="78">
        <v>32</v>
      </c>
      <c r="K52" s="80" t="s">
        <v>46</v>
      </c>
      <c r="L52" s="81" t="s">
        <v>74</v>
      </c>
      <c r="M52" s="81" t="s">
        <v>500</v>
      </c>
      <c r="N52" s="80" t="s">
        <v>46</v>
      </c>
      <c r="O52" s="80" t="s">
        <v>92</v>
      </c>
      <c r="P52" s="92"/>
      <c r="Q52" s="7">
        <v>44</v>
      </c>
      <c r="R52" s="7">
        <v>0.14604999999999801</v>
      </c>
    </row>
    <row r="53" spans="1:18" ht="12.75">
      <c r="A53" s="38">
        <v>524</v>
      </c>
      <c r="B53" s="7">
        <v>3.8033959999999993</v>
      </c>
      <c r="C53" s="51">
        <v>2</v>
      </c>
      <c r="E53" s="57">
        <v>538</v>
      </c>
      <c r="F53" s="58">
        <v>2</v>
      </c>
      <c r="G53" s="59">
        <v>5.098796000000004</v>
      </c>
      <c r="H53" s="59">
        <f t="shared" si="0"/>
        <v>0.11429999999999296</v>
      </c>
      <c r="I53" s="60">
        <f t="shared" si="1"/>
        <v>0.0019949837416678093</v>
      </c>
      <c r="J53" s="59">
        <v>29</v>
      </c>
      <c r="K53" s="61" t="s">
        <v>54</v>
      </c>
      <c r="L53" s="62" t="s">
        <v>74</v>
      </c>
      <c r="M53" s="62"/>
      <c r="N53" s="62"/>
      <c r="O53" s="319" t="s">
        <v>488</v>
      </c>
      <c r="Q53" s="7"/>
      <c r="R53" s="7">
        <v>0.14604999999999801</v>
      </c>
    </row>
    <row r="54" spans="1:18" ht="12.75">
      <c r="A54" s="38">
        <v>573</v>
      </c>
      <c r="B54" s="7">
        <v>4.038346000000004</v>
      </c>
      <c r="C54" s="51">
        <v>2</v>
      </c>
      <c r="E54" s="57">
        <v>545</v>
      </c>
      <c r="F54" s="51">
        <v>2</v>
      </c>
      <c r="G54" s="7">
        <v>5.098796000000004</v>
      </c>
      <c r="H54" s="7">
        <f t="shared" si="0"/>
        <v>0.22225000000000072</v>
      </c>
      <c r="I54" s="53">
        <f t="shared" si="1"/>
        <v>0.003879135053243214</v>
      </c>
      <c r="J54" s="59">
        <v>65</v>
      </c>
      <c r="K54" s="61" t="s">
        <v>54</v>
      </c>
      <c r="L54" s="61" t="s">
        <v>74</v>
      </c>
      <c r="M54" s="62"/>
      <c r="N54" s="62"/>
      <c r="O54" s="61" t="s">
        <v>488</v>
      </c>
      <c r="P54" s="195"/>
      <c r="Q54" s="7"/>
      <c r="R54" s="7">
        <v>0.14605000000000912</v>
      </c>
    </row>
    <row r="55" spans="1:18" ht="12.75">
      <c r="A55" s="38">
        <v>519</v>
      </c>
      <c r="B55" s="7">
        <v>5.625846000000005</v>
      </c>
      <c r="C55" s="51">
        <v>2</v>
      </c>
      <c r="E55" s="57">
        <v>510</v>
      </c>
      <c r="F55" s="51">
        <v>2</v>
      </c>
      <c r="G55" s="7">
        <v>5.149595999999998</v>
      </c>
      <c r="H55" s="7">
        <f t="shared" si="0"/>
        <v>0.18414999999999893</v>
      </c>
      <c r="I55" s="53">
        <f t="shared" si="1"/>
        <v>0.0032141404726872052</v>
      </c>
      <c r="J55" s="59">
        <v>57</v>
      </c>
      <c r="K55" s="61" t="s">
        <v>54</v>
      </c>
      <c r="L55" s="61" t="s">
        <v>38</v>
      </c>
      <c r="M55" s="62"/>
      <c r="N55" s="62"/>
      <c r="O55" s="319" t="s">
        <v>488</v>
      </c>
      <c r="Q55" s="7"/>
      <c r="R55" s="7">
        <v>0.14605000000000956</v>
      </c>
    </row>
    <row r="56" spans="1:18" ht="12.75">
      <c r="A56" s="38">
        <v>533</v>
      </c>
      <c r="B56" s="7">
        <v>3.346196000000005</v>
      </c>
      <c r="C56" s="51">
        <v>2</v>
      </c>
      <c r="E56" s="57">
        <v>576</v>
      </c>
      <c r="F56" s="51">
        <v>2</v>
      </c>
      <c r="G56" s="7">
        <v>5.213095999999997</v>
      </c>
      <c r="H56" s="7">
        <f t="shared" si="0"/>
        <v>0.13335000000000452</v>
      </c>
      <c r="I56" s="53">
        <f t="shared" si="1"/>
        <v>0.0023274810319459994</v>
      </c>
      <c r="J56" s="59">
        <v>39</v>
      </c>
      <c r="K56" s="61" t="s">
        <v>54</v>
      </c>
      <c r="L56" s="61" t="s">
        <v>38</v>
      </c>
      <c r="M56" s="62"/>
      <c r="N56" s="62"/>
      <c r="O56" s="319" t="s">
        <v>488</v>
      </c>
      <c r="Q56" s="7"/>
      <c r="R56" s="7">
        <v>0.14605000000000956</v>
      </c>
    </row>
    <row r="57" spans="1:18" ht="12.75">
      <c r="A57" s="38">
        <v>575</v>
      </c>
      <c r="B57" s="7">
        <v>4.1081959999999995</v>
      </c>
      <c r="C57" s="51">
        <v>2</v>
      </c>
      <c r="E57" s="70">
        <v>516</v>
      </c>
      <c r="F57" s="71">
        <v>2</v>
      </c>
      <c r="G57" s="72">
        <v>5.321046000000004</v>
      </c>
      <c r="H57" s="72">
        <f t="shared" si="0"/>
        <v>0.03810000000000091</v>
      </c>
      <c r="I57" s="73">
        <f t="shared" si="1"/>
        <v>0.0006649945805559933</v>
      </c>
      <c r="J57" s="72">
        <v>3</v>
      </c>
      <c r="K57" s="74" t="s">
        <v>45</v>
      </c>
      <c r="L57" s="75" t="s">
        <v>38</v>
      </c>
      <c r="M57" s="316" t="s">
        <v>497</v>
      </c>
      <c r="N57" s="74" t="s">
        <v>45</v>
      </c>
      <c r="O57" s="74" t="s">
        <v>91</v>
      </c>
      <c r="Q57" s="7">
        <v>49</v>
      </c>
      <c r="R57" s="7">
        <v>0.15240000000000542</v>
      </c>
    </row>
    <row r="58" spans="1:18" ht="12.75">
      <c r="A58" s="38">
        <v>547</v>
      </c>
      <c r="B58" s="7">
        <v>4.324096000000004</v>
      </c>
      <c r="C58" s="51">
        <v>2</v>
      </c>
      <c r="E58" s="70">
        <v>559</v>
      </c>
      <c r="F58" s="51">
        <v>2</v>
      </c>
      <c r="G58" s="7">
        <v>5.333745999999997</v>
      </c>
      <c r="H58" s="7">
        <f t="shared" si="0"/>
        <v>0.12065000000000126</v>
      </c>
      <c r="I58" s="82">
        <f t="shared" si="1"/>
        <v>0.002105816171760617</v>
      </c>
      <c r="J58" s="72">
        <v>32</v>
      </c>
      <c r="K58" s="74" t="s">
        <v>45</v>
      </c>
      <c r="L58" s="75" t="s">
        <v>38</v>
      </c>
      <c r="M58" s="316" t="s">
        <v>498</v>
      </c>
      <c r="N58" s="74" t="s">
        <v>45</v>
      </c>
      <c r="O58" s="74" t="s">
        <v>91</v>
      </c>
      <c r="Q58" s="7"/>
      <c r="R58" s="7">
        <v>0.1524000000000063</v>
      </c>
    </row>
    <row r="59" spans="1:18" ht="12.75">
      <c r="A59" s="38">
        <v>528</v>
      </c>
      <c r="B59" s="7">
        <v>4.641595999999997</v>
      </c>
      <c r="C59" s="51">
        <v>2</v>
      </c>
      <c r="E59" s="70">
        <v>580</v>
      </c>
      <c r="F59" s="51">
        <v>2</v>
      </c>
      <c r="G59" s="7">
        <v>5.346446000000001</v>
      </c>
      <c r="H59" s="7">
        <f t="shared" si="0"/>
        <v>0.19685000000000397</v>
      </c>
      <c r="I59" s="82">
        <f t="shared" si="1"/>
        <v>0.003435805332872619</v>
      </c>
      <c r="J59" s="72">
        <v>59</v>
      </c>
      <c r="K59" s="74" t="s">
        <v>45</v>
      </c>
      <c r="L59" s="75" t="s">
        <v>38</v>
      </c>
      <c r="M59" s="316" t="s">
        <v>499</v>
      </c>
      <c r="N59" s="74" t="s">
        <v>45</v>
      </c>
      <c r="O59" s="74" t="s">
        <v>91</v>
      </c>
      <c r="Q59" s="7">
        <v>51</v>
      </c>
      <c r="R59" s="7">
        <v>0.15874999999999062</v>
      </c>
    </row>
    <row r="60" spans="1:18" ht="12.75">
      <c r="A60" s="38">
        <v>543</v>
      </c>
      <c r="B60" s="7">
        <v>4.336795999999997</v>
      </c>
      <c r="C60" s="51">
        <v>2</v>
      </c>
      <c r="E60" s="70">
        <v>502</v>
      </c>
      <c r="F60" s="51">
        <v>2</v>
      </c>
      <c r="G60" s="7">
        <v>5.359146000000005</v>
      </c>
      <c r="H60" s="7">
        <f t="shared" si="0"/>
        <v>0.2222500000000016</v>
      </c>
      <c r="I60" s="82">
        <f t="shared" si="1"/>
        <v>0.0038791350532432294</v>
      </c>
      <c r="J60" s="72">
        <v>65</v>
      </c>
      <c r="K60" s="74" t="s">
        <v>45</v>
      </c>
      <c r="L60" s="75" t="s">
        <v>38</v>
      </c>
      <c r="M60" s="316" t="s">
        <v>500</v>
      </c>
      <c r="N60" s="74" t="s">
        <v>45</v>
      </c>
      <c r="O60" s="74" t="s">
        <v>91</v>
      </c>
      <c r="Q60" s="7"/>
      <c r="R60" s="7">
        <v>0.15875000000000217</v>
      </c>
    </row>
    <row r="61" spans="1:18" ht="12.75">
      <c r="A61" s="38">
        <v>574</v>
      </c>
      <c r="B61" s="7">
        <v>6.267195999999998</v>
      </c>
      <c r="C61" s="51">
        <v>2</v>
      </c>
      <c r="E61" s="178">
        <v>565</v>
      </c>
      <c r="F61" s="400">
        <v>2</v>
      </c>
      <c r="G61" s="396">
        <v>5.454395999999998</v>
      </c>
      <c r="H61" s="396">
        <f t="shared" si="0"/>
        <v>0.17145000000000632</v>
      </c>
      <c r="I61" s="401">
        <f t="shared" si="1"/>
        <v>0.0029924756125020084</v>
      </c>
      <c r="J61" s="396">
        <v>55</v>
      </c>
      <c r="K61" s="399"/>
      <c r="L61" s="399"/>
      <c r="M61" s="399" t="s">
        <v>421</v>
      </c>
      <c r="N61" s="399"/>
      <c r="O61" s="399" t="s">
        <v>91</v>
      </c>
      <c r="Q61" s="7">
        <v>53</v>
      </c>
      <c r="R61" s="7">
        <v>0.16509999999999891</v>
      </c>
    </row>
    <row r="62" spans="1:18" ht="12.75">
      <c r="A62" s="38">
        <v>580</v>
      </c>
      <c r="B62" s="7">
        <v>5.346446000000001</v>
      </c>
      <c r="C62" s="51">
        <v>2</v>
      </c>
      <c r="E62" s="63">
        <v>527</v>
      </c>
      <c r="F62" s="64">
        <v>2</v>
      </c>
      <c r="G62" s="65">
        <v>5.543296000000005</v>
      </c>
      <c r="H62" s="65">
        <f t="shared" si="0"/>
        <v>0.11429999999999296</v>
      </c>
      <c r="I62" s="66">
        <f t="shared" si="1"/>
        <v>0.0019949837416678093</v>
      </c>
      <c r="J62" s="65">
        <v>29</v>
      </c>
      <c r="K62" s="67" t="s">
        <v>55</v>
      </c>
      <c r="L62" s="68" t="s">
        <v>38</v>
      </c>
      <c r="M62" s="68"/>
      <c r="N62" s="68"/>
      <c r="O62" s="67" t="s">
        <v>488</v>
      </c>
      <c r="Q62" s="7"/>
      <c r="R62" s="7">
        <v>0.16509999999999891</v>
      </c>
    </row>
    <row r="63" spans="1:18" ht="12.75">
      <c r="A63" s="38">
        <v>545</v>
      </c>
      <c r="B63" s="7">
        <v>5.098796000000004</v>
      </c>
      <c r="C63" s="51">
        <v>2</v>
      </c>
      <c r="E63" s="63">
        <v>518</v>
      </c>
      <c r="F63" s="51">
        <v>2</v>
      </c>
      <c r="G63" s="7">
        <v>5.581396000000007</v>
      </c>
      <c r="H63" s="7">
        <f t="shared" si="0"/>
        <v>0.12699999999999712</v>
      </c>
      <c r="I63" s="53">
        <f t="shared" si="1"/>
        <v>0.0022166486018532073</v>
      </c>
      <c r="J63" s="65">
        <v>36</v>
      </c>
      <c r="K63" s="67" t="s">
        <v>55</v>
      </c>
      <c r="L63" s="315" t="s">
        <v>38</v>
      </c>
      <c r="M63" s="68"/>
      <c r="N63" s="68"/>
      <c r="O63" s="67" t="s">
        <v>488</v>
      </c>
      <c r="Q63" s="7">
        <v>55</v>
      </c>
      <c r="R63" s="7">
        <v>0.17144999999999477</v>
      </c>
    </row>
    <row r="64" spans="1:18" ht="12.75">
      <c r="A64" s="38">
        <v>521</v>
      </c>
      <c r="B64" s="7">
        <v>4.933696000000005</v>
      </c>
      <c r="C64" s="51">
        <v>2</v>
      </c>
      <c r="E64" s="63">
        <v>519</v>
      </c>
      <c r="F64" s="51">
        <v>2</v>
      </c>
      <c r="G64" s="7">
        <v>5.625846000000005</v>
      </c>
      <c r="H64" s="7">
        <f t="shared" si="0"/>
        <v>0.12065000000000037</v>
      </c>
      <c r="I64" s="53">
        <f t="shared" si="1"/>
        <v>0.0021058161717606013</v>
      </c>
      <c r="J64" s="65">
        <v>32</v>
      </c>
      <c r="K64" s="67" t="s">
        <v>55</v>
      </c>
      <c r="L64" s="68" t="s">
        <v>38</v>
      </c>
      <c r="M64" s="68"/>
      <c r="N64" s="68"/>
      <c r="O64" s="67" t="s">
        <v>488</v>
      </c>
      <c r="Q64" s="7"/>
      <c r="R64" s="7">
        <v>0.17145000000000632</v>
      </c>
    </row>
    <row r="65" spans="1:18" ht="12.75">
      <c r="A65" s="38">
        <v>565</v>
      </c>
      <c r="B65" s="7">
        <v>5.454395999999998</v>
      </c>
      <c r="C65" s="51">
        <v>2</v>
      </c>
      <c r="E65" s="63">
        <v>523</v>
      </c>
      <c r="F65" s="51">
        <v>2.05</v>
      </c>
      <c r="G65" s="7">
        <v>5.657595999999998</v>
      </c>
      <c r="H65" s="7">
        <f t="shared" si="0"/>
        <v>0.09525000000000361</v>
      </c>
      <c r="I65" s="53">
        <f t="shared" si="1"/>
        <v>0.0016624864513900064</v>
      </c>
      <c r="J65" s="65">
        <v>22</v>
      </c>
      <c r="K65" s="67" t="s">
        <v>55</v>
      </c>
      <c r="L65" s="68" t="s">
        <v>38</v>
      </c>
      <c r="M65" s="68"/>
      <c r="N65" s="68"/>
      <c r="O65" s="67" t="s">
        <v>488</v>
      </c>
      <c r="Q65" s="7">
        <v>57</v>
      </c>
      <c r="R65" s="7">
        <v>0.18414999999999893</v>
      </c>
    </row>
    <row r="66" spans="1:18" ht="12.75">
      <c r="A66" s="38">
        <v>523</v>
      </c>
      <c r="B66" s="7">
        <v>5.657595999999998</v>
      </c>
      <c r="C66" s="51">
        <v>2.05</v>
      </c>
      <c r="E66" s="178">
        <v>514</v>
      </c>
      <c r="F66" s="400">
        <v>2</v>
      </c>
      <c r="G66" s="396">
        <v>5.708396000000004</v>
      </c>
      <c r="H66" s="396">
        <f t="shared" si="0"/>
        <v>0.0698499999999953</v>
      </c>
      <c r="I66" s="401">
        <f t="shared" si="1"/>
        <v>0.00121915673101921</v>
      </c>
      <c r="J66" s="396">
        <v>14</v>
      </c>
      <c r="K66" s="399"/>
      <c r="L66" s="399"/>
      <c r="M66" s="399" t="s">
        <v>421</v>
      </c>
      <c r="N66" s="399"/>
      <c r="O66" s="399" t="s">
        <v>91</v>
      </c>
      <c r="Q66" s="7">
        <v>58</v>
      </c>
      <c r="R66" s="7">
        <v>0.19049999999999612</v>
      </c>
    </row>
    <row r="67" spans="1:18" ht="12.75">
      <c r="A67" s="38">
        <v>551</v>
      </c>
      <c r="B67" s="7">
        <v>6.1020959999999995</v>
      </c>
      <c r="C67" s="51">
        <v>2</v>
      </c>
      <c r="E67" s="83">
        <v>526</v>
      </c>
      <c r="F67" s="84">
        <v>2</v>
      </c>
      <c r="G67" s="85">
        <v>5.746496000000005</v>
      </c>
      <c r="H67" s="85">
        <f t="shared" si="0"/>
        <v>0.044449999999998546</v>
      </c>
      <c r="I67" s="86">
        <f t="shared" si="1"/>
        <v>0.0007758270106486149</v>
      </c>
      <c r="J67" s="85">
        <v>5</v>
      </c>
      <c r="K67" s="87" t="s">
        <v>47</v>
      </c>
      <c r="L67" s="88" t="s">
        <v>38</v>
      </c>
      <c r="M67" s="88" t="s">
        <v>545</v>
      </c>
      <c r="N67" s="87" t="s">
        <v>47</v>
      </c>
      <c r="O67" s="87" t="s">
        <v>91</v>
      </c>
      <c r="Q67" s="7">
        <v>59</v>
      </c>
      <c r="R67" s="7">
        <v>0.19684999999999242</v>
      </c>
    </row>
    <row r="68" spans="1:18" ht="12.75">
      <c r="A68" s="38">
        <v>558</v>
      </c>
      <c r="B68" s="7">
        <v>6.470395999999999</v>
      </c>
      <c r="C68" s="51">
        <v>2</v>
      </c>
      <c r="E68" s="83">
        <v>548</v>
      </c>
      <c r="F68" s="51">
        <v>2</v>
      </c>
      <c r="G68" s="7">
        <v>5.752846000000002</v>
      </c>
      <c r="H68" s="7">
        <f t="shared" si="0"/>
        <v>0.08254999999999946</v>
      </c>
      <c r="I68" s="53">
        <f t="shared" si="1"/>
        <v>0.0014408215912046082</v>
      </c>
      <c r="J68" s="85">
        <v>17</v>
      </c>
      <c r="K68" s="87" t="s">
        <v>47</v>
      </c>
      <c r="L68" s="88" t="s">
        <v>38</v>
      </c>
      <c r="M68" s="88" t="s">
        <v>536</v>
      </c>
      <c r="N68" s="87" t="s">
        <v>47</v>
      </c>
      <c r="O68" s="87" t="s">
        <v>91</v>
      </c>
      <c r="Q68" s="7"/>
      <c r="R68" s="7">
        <v>0.19685000000000397</v>
      </c>
    </row>
    <row r="69" spans="1:18" ht="12.75">
      <c r="A69" s="38">
        <v>564</v>
      </c>
      <c r="B69" s="7">
        <v>3.797046000000003</v>
      </c>
      <c r="C69" s="51">
        <v>2</v>
      </c>
      <c r="E69" s="83">
        <v>507</v>
      </c>
      <c r="F69" s="51">
        <v>2</v>
      </c>
      <c r="G69" s="7">
        <v>5.778245999999999</v>
      </c>
      <c r="H69" s="7">
        <f t="shared" si="0"/>
        <v>0.06349999999999856</v>
      </c>
      <c r="I69" s="53">
        <f t="shared" si="1"/>
        <v>0.0011083243009266037</v>
      </c>
      <c r="J69" s="85">
        <v>10</v>
      </c>
      <c r="K69" s="87" t="s">
        <v>47</v>
      </c>
      <c r="L69" s="88" t="s">
        <v>38</v>
      </c>
      <c r="M69" s="88" t="s">
        <v>541</v>
      </c>
      <c r="N69" s="87" t="s">
        <v>47</v>
      </c>
      <c r="O69" s="87" t="s">
        <v>91</v>
      </c>
      <c r="Q69" s="7"/>
      <c r="R69" s="7">
        <v>0.19685000000000397</v>
      </c>
    </row>
    <row r="70" spans="1:18" ht="12.75">
      <c r="A70" s="38">
        <v>530</v>
      </c>
      <c r="B70" s="7">
        <v>3.9748460000000057</v>
      </c>
      <c r="C70" s="51">
        <v>2</v>
      </c>
      <c r="E70" s="83">
        <v>513</v>
      </c>
      <c r="F70" s="51">
        <v>2</v>
      </c>
      <c r="G70" s="7">
        <v>5.7909460000000035</v>
      </c>
      <c r="H70" s="7">
        <f t="shared" si="0"/>
        <v>0.06349999999999856</v>
      </c>
      <c r="I70" s="53">
        <f t="shared" si="1"/>
        <v>0.0011083243009266037</v>
      </c>
      <c r="J70" s="85">
        <v>10</v>
      </c>
      <c r="K70" s="87" t="s">
        <v>47</v>
      </c>
      <c r="L70" s="88" t="s">
        <v>38</v>
      </c>
      <c r="M70" s="88" t="s">
        <v>546</v>
      </c>
      <c r="N70" s="87" t="s">
        <v>47</v>
      </c>
      <c r="O70" s="87" t="s">
        <v>91</v>
      </c>
      <c r="Q70" s="7">
        <v>62</v>
      </c>
      <c r="R70" s="7">
        <v>0.20319999999999983</v>
      </c>
    </row>
    <row r="71" spans="1:18" ht="12.75">
      <c r="A71" s="38">
        <v>557</v>
      </c>
      <c r="B71" s="7">
        <v>3.060446000000005</v>
      </c>
      <c r="C71" s="51">
        <v>2</v>
      </c>
      <c r="E71" s="57">
        <v>535</v>
      </c>
      <c r="F71" s="58">
        <v>2</v>
      </c>
      <c r="G71" s="59">
        <v>5.835396000000001</v>
      </c>
      <c r="H71" s="59">
        <f>G74-G71</f>
        <v>0.02539999999999676</v>
      </c>
      <c r="I71" s="60">
        <f t="shared" si="1"/>
        <v>0.000443329720370595</v>
      </c>
      <c r="J71" s="59">
        <v>1</v>
      </c>
      <c r="K71" s="61" t="s">
        <v>43</v>
      </c>
      <c r="L71" s="61" t="s">
        <v>38</v>
      </c>
      <c r="M71" s="61" t="s">
        <v>503</v>
      </c>
      <c r="N71" s="61" t="s">
        <v>43</v>
      </c>
      <c r="O71" s="61" t="s">
        <v>91</v>
      </c>
      <c r="Q71" s="7"/>
      <c r="R71" s="7">
        <v>0.2032000000000007</v>
      </c>
    </row>
    <row r="72" spans="1:18" ht="12.75">
      <c r="A72" s="38">
        <v>537</v>
      </c>
      <c r="B72" s="7">
        <v>3.7398960000000008</v>
      </c>
      <c r="C72" s="51">
        <v>2</v>
      </c>
      <c r="E72" s="57">
        <v>542</v>
      </c>
      <c r="F72" s="51">
        <v>2</v>
      </c>
      <c r="G72" s="7">
        <v>5.841745999999998</v>
      </c>
      <c r="H72" s="7">
        <f t="shared" si="0"/>
        <v>0.05715000000000181</v>
      </c>
      <c r="I72" s="53">
        <f t="shared" si="1"/>
        <v>0.0009974918708339977</v>
      </c>
      <c r="J72" s="59">
        <v>9</v>
      </c>
      <c r="K72" s="61" t="s">
        <v>43</v>
      </c>
      <c r="L72" s="61" t="s">
        <v>38</v>
      </c>
      <c r="M72" s="61" t="s">
        <v>501</v>
      </c>
      <c r="N72" s="61" t="s">
        <v>43</v>
      </c>
      <c r="O72" s="61" t="s">
        <v>91</v>
      </c>
      <c r="Q72" s="7">
        <v>64</v>
      </c>
      <c r="R72" s="7">
        <v>0.20954999999999657</v>
      </c>
    </row>
    <row r="73" spans="1:18" ht="12.75">
      <c r="A73" s="38">
        <v>548</v>
      </c>
      <c r="B73" s="7">
        <v>5.752846000000002</v>
      </c>
      <c r="C73" s="51">
        <v>2</v>
      </c>
      <c r="E73" s="57">
        <v>509</v>
      </c>
      <c r="F73" s="51">
        <v>2</v>
      </c>
      <c r="G73" s="7">
        <v>5.854446000000002</v>
      </c>
      <c r="H73" s="7">
        <f t="shared" si="0"/>
        <v>0.04444999999999766</v>
      </c>
      <c r="I73" s="53">
        <f t="shared" si="1"/>
        <v>0.0007758270106485994</v>
      </c>
      <c r="J73" s="59">
        <v>5</v>
      </c>
      <c r="K73" s="61" t="s">
        <v>43</v>
      </c>
      <c r="L73" s="61" t="s">
        <v>38</v>
      </c>
      <c r="M73" s="61" t="s">
        <v>502</v>
      </c>
      <c r="N73" s="61" t="s">
        <v>43</v>
      </c>
      <c r="O73" s="61" t="s">
        <v>91</v>
      </c>
      <c r="Q73" s="7">
        <v>65</v>
      </c>
      <c r="R73" s="7">
        <v>0.22225000000000072</v>
      </c>
    </row>
    <row r="74" spans="1:18" ht="12.75">
      <c r="A74" s="38">
        <v>525</v>
      </c>
      <c r="B74" s="7">
        <v>4.654296000000001</v>
      </c>
      <c r="C74" s="51">
        <v>2</v>
      </c>
      <c r="E74" s="57">
        <v>544</v>
      </c>
      <c r="F74" s="51">
        <v>2</v>
      </c>
      <c r="G74" s="7">
        <v>5.860795999999998</v>
      </c>
      <c r="H74" s="7">
        <f aca="true" t="shared" si="2" ref="H74:H84">G77-G74</f>
        <v>0.14605000000000956</v>
      </c>
      <c r="I74" s="53">
        <f aca="true" t="shared" si="3" ref="I74:I84">H74/$K$4</f>
        <v>0.0025491458921314135</v>
      </c>
      <c r="J74" s="59">
        <v>44</v>
      </c>
      <c r="K74" s="61" t="s">
        <v>43</v>
      </c>
      <c r="L74" s="61" t="s">
        <v>38</v>
      </c>
      <c r="M74" s="61" t="s">
        <v>504</v>
      </c>
      <c r="N74" s="61" t="s">
        <v>43</v>
      </c>
      <c r="O74" s="61" t="s">
        <v>91</v>
      </c>
      <c r="P74" s="92"/>
      <c r="Q74" s="7"/>
      <c r="R74" s="7">
        <v>0.2222500000000016</v>
      </c>
    </row>
    <row r="75" spans="1:18" ht="12.75">
      <c r="A75" s="38">
        <v>526</v>
      </c>
      <c r="B75" s="7">
        <v>5.746496000000005</v>
      </c>
      <c r="C75" s="51">
        <v>2</v>
      </c>
      <c r="E75" s="76">
        <v>501</v>
      </c>
      <c r="F75" s="77">
        <v>2</v>
      </c>
      <c r="G75" s="78">
        <v>5.898896</v>
      </c>
      <c r="H75" s="78">
        <f t="shared" si="2"/>
        <v>0.20319999999999983</v>
      </c>
      <c r="I75" s="79">
        <f t="shared" si="3"/>
        <v>0.0035466377629652093</v>
      </c>
      <c r="J75" s="78">
        <v>62</v>
      </c>
      <c r="K75" s="80" t="s">
        <v>70</v>
      </c>
      <c r="L75" s="81" t="s">
        <v>38</v>
      </c>
      <c r="M75" s="81" t="s">
        <v>497</v>
      </c>
      <c r="N75" s="81"/>
      <c r="O75" s="80" t="s">
        <v>488</v>
      </c>
      <c r="Q75" s="7">
        <v>67</v>
      </c>
      <c r="R75" s="7">
        <v>0.23494999999999422</v>
      </c>
    </row>
    <row r="76" spans="1:18" ht="12.75">
      <c r="A76" s="38">
        <v>522</v>
      </c>
      <c r="B76" s="7">
        <v>4.114545999999996</v>
      </c>
      <c r="C76" s="51">
        <v>2</v>
      </c>
      <c r="E76" s="76">
        <v>555</v>
      </c>
      <c r="F76" s="89">
        <v>2</v>
      </c>
      <c r="G76" s="16">
        <v>5.898896</v>
      </c>
      <c r="H76" s="16">
        <f t="shared" si="2"/>
        <v>0.35560000000000613</v>
      </c>
      <c r="I76" s="82">
        <f t="shared" si="3"/>
        <v>0.006206616085189229</v>
      </c>
      <c r="J76" s="78">
        <v>70</v>
      </c>
      <c r="K76" s="80" t="s">
        <v>70</v>
      </c>
      <c r="L76" s="81" t="s">
        <v>38</v>
      </c>
      <c r="M76" s="81" t="s">
        <v>498</v>
      </c>
      <c r="N76" s="81"/>
      <c r="O76" s="80" t="s">
        <v>488</v>
      </c>
      <c r="Q76" s="7">
        <v>68</v>
      </c>
      <c r="R76" s="7">
        <v>0.260349999999991</v>
      </c>
    </row>
    <row r="77" spans="1:18" ht="12.75">
      <c r="A77" s="38">
        <v>549</v>
      </c>
      <c r="B77" s="7">
        <v>4.889246000000006</v>
      </c>
      <c r="C77" s="51">
        <v>2</v>
      </c>
      <c r="E77" s="76">
        <v>503</v>
      </c>
      <c r="F77" s="89">
        <v>2</v>
      </c>
      <c r="G77" s="16">
        <v>6.0068460000000075</v>
      </c>
      <c r="H77" s="16">
        <f t="shared" si="2"/>
        <v>0.260349999999991</v>
      </c>
      <c r="I77" s="82">
        <f t="shared" si="3"/>
        <v>0.004544129633799021</v>
      </c>
      <c r="J77" s="78">
        <v>68</v>
      </c>
      <c r="K77" s="80" t="s">
        <v>70</v>
      </c>
      <c r="L77" s="81" t="s">
        <v>38</v>
      </c>
      <c r="M77" s="81" t="s">
        <v>499</v>
      </c>
      <c r="N77" s="81"/>
      <c r="O77" s="80" t="s">
        <v>488</v>
      </c>
      <c r="Q77" s="7">
        <v>69</v>
      </c>
      <c r="R77" s="7">
        <v>0.31115000000000803</v>
      </c>
    </row>
    <row r="78" spans="1:18" ht="12.75">
      <c r="A78" s="52">
        <v>546</v>
      </c>
      <c r="B78" s="7">
        <v>3.797046000000003</v>
      </c>
      <c r="C78" s="51">
        <v>2</v>
      </c>
      <c r="E78" s="76">
        <v>551</v>
      </c>
      <c r="F78" s="89">
        <v>2</v>
      </c>
      <c r="G78" s="16">
        <v>6.1020959999999995</v>
      </c>
      <c r="H78" s="16">
        <f t="shared" si="2"/>
        <v>0.16509999999999891</v>
      </c>
      <c r="I78" s="82">
        <f t="shared" si="3"/>
        <v>0.0028816431824092163</v>
      </c>
      <c r="J78" s="78">
        <v>53</v>
      </c>
      <c r="K78" s="80" t="s">
        <v>70</v>
      </c>
      <c r="L78" s="81" t="s">
        <v>38</v>
      </c>
      <c r="M78" s="81" t="s">
        <v>500</v>
      </c>
      <c r="N78" s="81"/>
      <c r="O78" s="80" t="s">
        <v>488</v>
      </c>
      <c r="Q78" s="7">
        <v>70</v>
      </c>
      <c r="R78" s="7">
        <v>0.35560000000000613</v>
      </c>
    </row>
    <row r="79" spans="1:18" ht="12.75">
      <c r="A79" s="38">
        <v>542</v>
      </c>
      <c r="B79" s="7">
        <v>5.841745999999998</v>
      </c>
      <c r="C79" s="51">
        <v>2</v>
      </c>
      <c r="E79" s="70">
        <v>505</v>
      </c>
      <c r="F79" s="71">
        <v>2</v>
      </c>
      <c r="G79" s="72">
        <v>6.254496000000006</v>
      </c>
      <c r="H79" s="72">
        <f t="shared" si="2"/>
        <v>0.15874999999999062</v>
      </c>
      <c r="I79" s="73">
        <f t="shared" si="3"/>
        <v>0.0027708107523164087</v>
      </c>
      <c r="J79" s="72">
        <v>51</v>
      </c>
      <c r="K79" s="74" t="s">
        <v>56</v>
      </c>
      <c r="L79" s="75" t="s">
        <v>38</v>
      </c>
      <c r="M79" s="316" t="s">
        <v>497</v>
      </c>
      <c r="N79" s="75"/>
      <c r="O79" s="74" t="s">
        <v>488</v>
      </c>
      <c r="Q79" s="7">
        <v>71</v>
      </c>
      <c r="R79" s="7">
        <v>0.38734999999999964</v>
      </c>
    </row>
    <row r="80" spans="1:18" ht="12.75">
      <c r="A80" s="38">
        <v>514</v>
      </c>
      <c r="B80" s="7">
        <v>5.708396000000004</v>
      </c>
      <c r="C80" s="51">
        <v>2</v>
      </c>
      <c r="E80" s="70">
        <v>506</v>
      </c>
      <c r="F80" s="51">
        <v>2</v>
      </c>
      <c r="G80" s="7">
        <v>6.267195999999998</v>
      </c>
      <c r="H80" s="7">
        <f t="shared" si="2"/>
        <v>0.2032000000000007</v>
      </c>
      <c r="I80" s="53">
        <f t="shared" si="3"/>
        <v>0.003546637762965225</v>
      </c>
      <c r="J80" s="72">
        <v>62</v>
      </c>
      <c r="K80" s="74" t="s">
        <v>56</v>
      </c>
      <c r="L80" s="75" t="s">
        <v>38</v>
      </c>
      <c r="M80" s="316" t="s">
        <v>498</v>
      </c>
      <c r="N80" s="75"/>
      <c r="O80" s="74" t="s">
        <v>488</v>
      </c>
      <c r="Q80" s="7"/>
      <c r="R80" s="7">
        <v>0.38734999999999964</v>
      </c>
    </row>
    <row r="81" spans="1:18" ht="12.75">
      <c r="A81" s="38">
        <v>556</v>
      </c>
      <c r="B81" s="7">
        <v>4.654296000000001</v>
      </c>
      <c r="C81" s="51">
        <v>2</v>
      </c>
      <c r="E81" s="70">
        <v>574</v>
      </c>
      <c r="F81" s="51">
        <v>2</v>
      </c>
      <c r="G81" s="7">
        <v>6.267195999999998</v>
      </c>
      <c r="H81" s="7">
        <f t="shared" si="2"/>
        <v>9992.732804</v>
      </c>
      <c r="I81" s="53">
        <f t="shared" si="3"/>
        <v>174.41241888724238</v>
      </c>
      <c r="J81" s="304" t="s">
        <v>175</v>
      </c>
      <c r="K81" s="74" t="s">
        <v>56</v>
      </c>
      <c r="L81" s="75" t="s">
        <v>38</v>
      </c>
      <c r="M81" s="316" t="s">
        <v>499</v>
      </c>
      <c r="N81" s="75"/>
      <c r="O81" s="74" t="s">
        <v>488</v>
      </c>
      <c r="Q81" s="55"/>
      <c r="R81" s="55"/>
    </row>
    <row r="82" spans="1:18" ht="12.75">
      <c r="A82" s="38">
        <v>534</v>
      </c>
      <c r="B82" s="7">
        <v>4.470146000000002</v>
      </c>
      <c r="C82" s="51">
        <v>2</v>
      </c>
      <c r="E82" s="70">
        <v>577</v>
      </c>
      <c r="F82" s="51">
        <v>2</v>
      </c>
      <c r="G82" s="7">
        <v>6.4132459999999964</v>
      </c>
      <c r="H82" s="7">
        <f t="shared" si="2"/>
        <v>9992.586754</v>
      </c>
      <c r="I82" s="53">
        <f t="shared" si="3"/>
        <v>174.40986974135026</v>
      </c>
      <c r="J82" s="304" t="s">
        <v>175</v>
      </c>
      <c r="K82" s="74" t="s">
        <v>56</v>
      </c>
      <c r="L82" s="74" t="s">
        <v>90</v>
      </c>
      <c r="M82" s="316" t="s">
        <v>500</v>
      </c>
      <c r="N82" s="75"/>
      <c r="O82" s="74" t="s">
        <v>488</v>
      </c>
      <c r="Q82" s="55"/>
      <c r="R82" s="55"/>
    </row>
    <row r="83" spans="1:18" ht="12.75">
      <c r="A83" s="38">
        <v>567</v>
      </c>
      <c r="B83" s="7">
        <v>3.485895999999995</v>
      </c>
      <c r="C83" s="51">
        <v>2</v>
      </c>
      <c r="E83" s="178">
        <v>558</v>
      </c>
      <c r="F83" s="400">
        <v>2</v>
      </c>
      <c r="G83" s="396">
        <v>6.470395999999999</v>
      </c>
      <c r="H83" s="396">
        <f t="shared" si="2"/>
        <v>9992.529604</v>
      </c>
      <c r="I83" s="401">
        <f t="shared" si="3"/>
        <v>174.40887224947943</v>
      </c>
      <c r="J83" s="402" t="s">
        <v>175</v>
      </c>
      <c r="K83" s="399"/>
      <c r="L83" s="399"/>
      <c r="M83" s="399" t="s">
        <v>421</v>
      </c>
      <c r="N83" s="399"/>
      <c r="O83" s="399" t="s">
        <v>91</v>
      </c>
      <c r="Q83" s="55"/>
      <c r="R83" s="55"/>
    </row>
    <row r="84" spans="1:18" ht="12.75">
      <c r="A84" s="38">
        <v>544</v>
      </c>
      <c r="B84" s="7">
        <v>5.860795999999998</v>
      </c>
      <c r="C84" s="51">
        <v>2</v>
      </c>
      <c r="E84" s="38">
        <v>511</v>
      </c>
      <c r="F84" s="51">
        <v>9999</v>
      </c>
      <c r="G84" s="7">
        <v>9999</v>
      </c>
      <c r="H84" s="7">
        <f t="shared" si="2"/>
        <v>0</v>
      </c>
      <c r="I84" s="53">
        <f t="shared" si="3"/>
        <v>0</v>
      </c>
      <c r="J84" s="305" t="s">
        <v>175</v>
      </c>
      <c r="K84" s="6"/>
      <c r="L84" s="6"/>
      <c r="M84" s="6"/>
      <c r="N84" s="6"/>
      <c r="O84" s="90"/>
      <c r="Q84" s="55"/>
      <c r="R84" s="55"/>
    </row>
    <row r="85" spans="1:18" ht="12.75">
      <c r="A85" s="38">
        <v>561</v>
      </c>
      <c r="B85" s="7">
        <v>3.2763459999999984</v>
      </c>
      <c r="C85" s="51">
        <v>2</v>
      </c>
      <c r="E85" s="38">
        <v>504</v>
      </c>
      <c r="F85" s="51">
        <v>9999</v>
      </c>
      <c r="G85" s="7">
        <v>9999</v>
      </c>
      <c r="H85" s="7"/>
      <c r="I85" s="53"/>
      <c r="J85" s="305" t="s">
        <v>175</v>
      </c>
      <c r="K85" s="6"/>
      <c r="L85" s="6"/>
      <c r="M85" s="6"/>
      <c r="N85" s="6"/>
      <c r="O85" s="90"/>
      <c r="Q85" s="55"/>
      <c r="R85" s="55"/>
    </row>
    <row r="86" spans="1:18" ht="12.75">
      <c r="A86" s="38">
        <v>535</v>
      </c>
      <c r="B86" s="7">
        <v>5.835396000000001</v>
      </c>
      <c r="C86" s="51">
        <v>2</v>
      </c>
      <c r="E86" s="38">
        <v>570</v>
      </c>
      <c r="F86" s="51">
        <v>9999</v>
      </c>
      <c r="G86" s="7">
        <v>9999</v>
      </c>
      <c r="H86" s="7"/>
      <c r="I86" s="53"/>
      <c r="J86" s="305" t="s">
        <v>175</v>
      </c>
      <c r="K86" s="6"/>
      <c r="L86" s="6"/>
      <c r="M86" s="6"/>
      <c r="N86" s="6"/>
      <c r="O86" s="90"/>
      <c r="Q86" s="55"/>
      <c r="R86" s="55"/>
    </row>
    <row r="87" spans="1:18" ht="12.75">
      <c r="A87" s="38">
        <v>552</v>
      </c>
      <c r="B87" s="7">
        <v>3.2572959999999975</v>
      </c>
      <c r="C87" s="51">
        <v>2</v>
      </c>
      <c r="E87" s="38">
        <v>554</v>
      </c>
      <c r="F87" s="51">
        <v>9999</v>
      </c>
      <c r="G87" s="7">
        <v>9999</v>
      </c>
      <c r="H87" s="7"/>
      <c r="I87" s="53"/>
      <c r="J87" s="305" t="s">
        <v>175</v>
      </c>
      <c r="K87" s="6"/>
      <c r="L87" s="6"/>
      <c r="M87" s="6"/>
      <c r="N87" s="6"/>
      <c r="O87" s="90"/>
      <c r="Q87" s="55"/>
      <c r="R87" s="55"/>
    </row>
    <row r="88" spans="17:18" ht="12.75">
      <c r="Q88" s="55"/>
      <c r="R88" s="55"/>
    </row>
    <row r="89" spans="9:18" ht="12.75">
      <c r="I89" s="54"/>
      <c r="L89" s="323"/>
      <c r="Q89" s="55"/>
      <c r="R89" s="55"/>
    </row>
    <row r="90" spans="12:18" ht="12.75">
      <c r="L90" s="323"/>
      <c r="Q90" s="55"/>
      <c r="R90" s="55"/>
    </row>
    <row r="91" spans="12:18" ht="12.75">
      <c r="L91" s="323"/>
      <c r="Q91" s="55"/>
      <c r="R91" s="55"/>
    </row>
    <row r="92" spans="12:18" ht="12.75">
      <c r="L92" s="323"/>
      <c r="Q92" s="55"/>
      <c r="R92" s="55"/>
    </row>
    <row r="93" spans="12:18" ht="12.75">
      <c r="L93" s="323"/>
      <c r="Q93" s="55"/>
      <c r="R93" s="55"/>
    </row>
    <row r="94" spans="12:18" ht="12.75">
      <c r="L94" s="323"/>
      <c r="Q94" s="55"/>
      <c r="R94" s="55"/>
    </row>
    <row r="95" spans="12:18" ht="12.75">
      <c r="L95" s="55"/>
      <c r="Q95" s="55"/>
      <c r="R95" s="55"/>
    </row>
    <row r="96" spans="17:18" ht="12.75">
      <c r="Q96" s="55"/>
      <c r="R96" s="55"/>
    </row>
    <row r="97" spans="17:18" ht="12.75">
      <c r="Q97" s="55"/>
      <c r="R97" s="55"/>
    </row>
    <row r="98" spans="17:18" ht="12.75">
      <c r="Q98" s="55"/>
      <c r="R98" s="55"/>
    </row>
    <row r="99" spans="17:18" ht="12.75">
      <c r="Q99" s="55"/>
      <c r="R99" s="55"/>
    </row>
    <row r="100" spans="17:18" ht="12.75">
      <c r="Q100" s="55"/>
      <c r="R100" s="55"/>
    </row>
    <row r="101" spans="17:18" ht="12.75">
      <c r="Q101" s="55"/>
      <c r="R101" s="55"/>
    </row>
    <row r="102" spans="17:18" ht="12.75">
      <c r="Q102" s="55"/>
      <c r="R102" s="55"/>
    </row>
    <row r="103" spans="17:18" ht="12.75">
      <c r="Q103" s="55"/>
      <c r="R103" s="55"/>
    </row>
    <row r="104" spans="17:18" ht="12.75">
      <c r="Q104" s="55"/>
      <c r="R104" s="55"/>
    </row>
    <row r="105" spans="17:18" ht="12.75">
      <c r="Q105" s="55"/>
      <c r="R105" s="55"/>
    </row>
    <row r="106" spans="17:18" ht="12.75">
      <c r="Q106" s="55"/>
      <c r="R106" s="55"/>
    </row>
    <row r="107" spans="17:18" ht="12.75">
      <c r="Q107" s="55"/>
      <c r="R107" s="55"/>
    </row>
    <row r="108" spans="17:18" ht="12.75">
      <c r="Q108" s="55"/>
      <c r="R108" s="55"/>
    </row>
    <row r="109" spans="17:18" ht="12.75">
      <c r="Q109" s="55"/>
      <c r="R109" s="55"/>
    </row>
    <row r="110" spans="17:18" ht="12.75">
      <c r="Q110" s="55"/>
      <c r="R110" s="55"/>
    </row>
    <row r="111" spans="17:18" ht="12.75">
      <c r="Q111" s="55"/>
      <c r="R111" s="55"/>
    </row>
    <row r="112" spans="17:18" ht="12.75">
      <c r="Q112" s="55"/>
      <c r="R112" s="55"/>
    </row>
    <row r="113" spans="17:18" ht="12.75">
      <c r="Q113" s="55"/>
      <c r="R113" s="55"/>
    </row>
    <row r="114" spans="17:18" ht="12.75">
      <c r="Q114" s="55"/>
      <c r="R114" s="55"/>
    </row>
    <row r="115" spans="17:18" ht="12.75">
      <c r="Q115" s="55"/>
      <c r="R115" s="55"/>
    </row>
    <row r="116" spans="17:18" ht="12.75">
      <c r="Q116" s="55"/>
      <c r="R116" s="55"/>
    </row>
    <row r="117" spans="17:18" ht="12.75">
      <c r="Q117" s="55"/>
      <c r="R117" s="55"/>
    </row>
    <row r="118" spans="17:18" ht="12.75">
      <c r="Q118" s="55"/>
      <c r="R118" s="55"/>
    </row>
    <row r="119" spans="17:18" ht="12.75">
      <c r="Q119" s="55"/>
      <c r="R119" s="55"/>
    </row>
    <row r="120" spans="17:18" ht="12.75">
      <c r="Q120" s="55"/>
      <c r="R120" s="55"/>
    </row>
    <row r="121" spans="17:18" ht="12.75">
      <c r="Q121" s="55"/>
      <c r="R121" s="55"/>
    </row>
    <row r="122" spans="17:18" ht="12.75">
      <c r="Q122" s="55"/>
      <c r="R122" s="55"/>
    </row>
    <row r="123" spans="17:18" ht="12.75">
      <c r="Q123" s="55"/>
      <c r="R123" s="55"/>
    </row>
    <row r="124" spans="17:18" ht="12.75">
      <c r="Q124" s="55"/>
      <c r="R124" s="55"/>
    </row>
    <row r="125" spans="17:18" ht="12.75">
      <c r="Q125" s="55"/>
      <c r="R125" s="55"/>
    </row>
    <row r="126" spans="17:18" ht="12.75">
      <c r="Q126" s="55"/>
      <c r="R126" s="55"/>
    </row>
    <row r="127" spans="17:18" ht="12.75">
      <c r="Q127" s="55"/>
      <c r="R127" s="55"/>
    </row>
    <row r="128" spans="17:18" ht="12.75">
      <c r="Q128" s="55"/>
      <c r="R128" s="55"/>
    </row>
    <row r="129" spans="17:18" ht="12.75">
      <c r="Q129" s="55"/>
      <c r="R129" s="55"/>
    </row>
    <row r="130" spans="17:18" ht="12.75">
      <c r="Q130" s="55"/>
      <c r="R130" s="55"/>
    </row>
    <row r="131" spans="17:18" ht="12.75">
      <c r="Q131" s="55"/>
      <c r="R131" s="55"/>
    </row>
    <row r="132" spans="17:18" ht="12.75">
      <c r="Q132" s="55"/>
      <c r="R132" s="55"/>
    </row>
    <row r="133" spans="17:18" ht="12.75">
      <c r="Q133" s="55"/>
      <c r="R133" s="55"/>
    </row>
    <row r="134" spans="17:18" ht="12.75">
      <c r="Q134" s="55"/>
      <c r="R134" s="55"/>
    </row>
    <row r="135" spans="17:18" ht="12.75">
      <c r="Q135" s="55"/>
      <c r="R135" s="55"/>
    </row>
    <row r="136" spans="17:18" ht="12.75">
      <c r="Q136" s="55"/>
      <c r="R136" s="55"/>
    </row>
    <row r="137" spans="17:18" ht="12.75">
      <c r="Q137" s="55"/>
      <c r="R137" s="55"/>
    </row>
  </sheetData>
  <sheetProtection/>
  <mergeCells count="2">
    <mergeCell ref="A7:C7"/>
    <mergeCell ref="E7:O7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20"/>
  <sheetViews>
    <sheetView zoomScalePageLayoutView="0" workbookViewId="0" topLeftCell="A8">
      <pane ySplit="990" topLeftCell="A35" activePane="bottomLeft" state="split"/>
      <selection pane="topLeft" activeCell="D8" sqref="D8"/>
      <selection pane="bottomLeft" activeCell="M76" sqref="M76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13.28125" style="0" customWidth="1"/>
    <col min="5" max="5" width="7.57421875" style="4" customWidth="1"/>
    <col min="6" max="6" width="13.7109375" style="4" customWidth="1"/>
    <col min="7" max="7" width="13.57421875" style="0" customWidth="1"/>
    <col min="8" max="8" width="14.28125" style="0" customWidth="1"/>
    <col min="9" max="9" width="21.57421875" style="0" customWidth="1"/>
    <col min="10" max="10" width="8.421875" style="0" customWidth="1"/>
    <col min="11" max="11" width="7.00390625" style="4" bestFit="1" customWidth="1"/>
    <col min="12" max="12" width="19.8515625" style="0" bestFit="1" customWidth="1"/>
    <col min="13" max="13" width="20.7109375" style="0" bestFit="1" customWidth="1"/>
    <col min="14" max="14" width="10.8515625" style="0" bestFit="1" customWidth="1"/>
    <col min="15" max="15" width="10.8515625" style="0" customWidth="1"/>
    <col min="16" max="17" width="8.8515625" style="4" customWidth="1"/>
    <col min="18" max="18" width="14.28125" style="4" customWidth="1"/>
    <col min="20" max="20" width="10.28125" style="0" bestFit="1" customWidth="1"/>
    <col min="21" max="21" width="14.28125" style="0" customWidth="1"/>
  </cols>
  <sheetData>
    <row r="2" spans="2:11" ht="12.75">
      <c r="B2" s="2"/>
      <c r="C2" s="2"/>
      <c r="D2" s="1"/>
      <c r="E2" s="100" t="s">
        <v>94</v>
      </c>
      <c r="F2" s="1"/>
      <c r="H2" s="3" t="s">
        <v>66</v>
      </c>
      <c r="I2" s="3"/>
      <c r="K2">
        <v>262.47</v>
      </c>
    </row>
    <row r="3" spans="2:11" ht="12.75">
      <c r="B3" s="2"/>
      <c r="C3" s="2"/>
      <c r="D3" s="1"/>
      <c r="E3" s="47" t="s">
        <v>96</v>
      </c>
      <c r="F3" s="1"/>
      <c r="H3" s="3" t="s">
        <v>76</v>
      </c>
      <c r="I3" s="3"/>
      <c r="K3" s="179">
        <v>2.29</v>
      </c>
    </row>
    <row r="4" spans="5:11" ht="12.75">
      <c r="E4"/>
      <c r="H4" s="3" t="s">
        <v>72</v>
      </c>
      <c r="K4">
        <v>176.607</v>
      </c>
    </row>
    <row r="5" ht="12.75">
      <c r="E5" s="48" t="s">
        <v>95</v>
      </c>
    </row>
    <row r="7" spans="1:21" ht="12.75">
      <c r="A7" s="8" t="s">
        <v>59</v>
      </c>
      <c r="B7" s="8"/>
      <c r="C7" s="18"/>
      <c r="E7" s="434" t="s">
        <v>64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Q7" s="8" t="s">
        <v>65</v>
      </c>
      <c r="R7" s="8"/>
      <c r="T7" s="14" t="s">
        <v>67</v>
      </c>
      <c r="U7" s="8"/>
    </row>
    <row r="8" spans="1:21" s="4" customFormat="1" ht="36" customHeight="1">
      <c r="A8" s="42" t="s">
        <v>57</v>
      </c>
      <c r="B8" s="42" t="s">
        <v>58</v>
      </c>
      <c r="C8" s="43" t="s">
        <v>77</v>
      </c>
      <c r="D8" s="44"/>
      <c r="E8" s="42" t="s">
        <v>57</v>
      </c>
      <c r="F8" s="94" t="s">
        <v>77</v>
      </c>
      <c r="G8" s="94" t="s">
        <v>58</v>
      </c>
      <c r="H8" s="42" t="s">
        <v>60</v>
      </c>
      <c r="I8" s="94" t="s">
        <v>73</v>
      </c>
      <c r="J8" s="42" t="s">
        <v>41</v>
      </c>
      <c r="K8" s="42" t="s">
        <v>61</v>
      </c>
      <c r="L8" s="170" t="s">
        <v>483</v>
      </c>
      <c r="M8" s="42" t="s">
        <v>63</v>
      </c>
      <c r="N8" s="170" t="s">
        <v>169</v>
      </c>
      <c r="O8" s="49" t="s">
        <v>93</v>
      </c>
      <c r="P8" s="44"/>
      <c r="Q8" s="45" t="s">
        <v>41</v>
      </c>
      <c r="R8" s="45" t="s">
        <v>60</v>
      </c>
      <c r="S8" s="44"/>
      <c r="T8" s="46" t="s">
        <v>68</v>
      </c>
      <c r="U8" s="43" t="s">
        <v>69</v>
      </c>
    </row>
    <row r="9" spans="1:21" ht="12.75">
      <c r="A9" s="39" t="s">
        <v>0</v>
      </c>
      <c r="B9" s="105">
        <v>-0.4190999999999933</v>
      </c>
      <c r="C9" s="102">
        <v>1.05</v>
      </c>
      <c r="E9" s="135" t="s">
        <v>144</v>
      </c>
      <c r="F9" s="136">
        <v>1.1</v>
      </c>
      <c r="G9" s="137">
        <v>-9.9314</v>
      </c>
      <c r="H9" s="72">
        <f>G10-G9</f>
        <v>1.104899999999997</v>
      </c>
      <c r="I9" s="186">
        <f aca="true" t="shared" si="0" ref="I9:I72">H9/$K$4</f>
        <v>0.0062562639079991</v>
      </c>
      <c r="J9" s="139">
        <v>105</v>
      </c>
      <c r="K9" s="30"/>
      <c r="L9" s="98" t="s">
        <v>75</v>
      </c>
      <c r="M9" s="140"/>
      <c r="N9" s="140"/>
      <c r="O9" s="98" t="s">
        <v>488</v>
      </c>
      <c r="P9" s="195"/>
      <c r="Q9" s="6">
        <v>1</v>
      </c>
      <c r="R9" s="13">
        <f>H48</f>
        <v>0</v>
      </c>
      <c r="T9" s="7">
        <v>3.5</v>
      </c>
      <c r="U9" s="91">
        <v>16.023</v>
      </c>
    </row>
    <row r="10" spans="1:21" ht="12.75">
      <c r="A10" s="39" t="s">
        <v>1</v>
      </c>
      <c r="B10" s="105">
        <v>2.324099999999998</v>
      </c>
      <c r="C10" s="102">
        <v>1.05</v>
      </c>
      <c r="E10" s="135" t="s">
        <v>105</v>
      </c>
      <c r="F10" s="114">
        <v>1.1</v>
      </c>
      <c r="G10" s="112">
        <v>-8.826500000000003</v>
      </c>
      <c r="H10" s="16">
        <f aca="true" t="shared" si="1" ref="H10:H73">G11-G10</f>
        <v>2.451099999999995</v>
      </c>
      <c r="I10" s="21">
        <f t="shared" si="0"/>
        <v>0.01387883832464169</v>
      </c>
      <c r="J10" s="118">
        <v>106</v>
      </c>
      <c r="K10" s="30"/>
      <c r="L10" s="98" t="s">
        <v>75</v>
      </c>
      <c r="M10" s="30"/>
      <c r="N10" s="30"/>
      <c r="O10" s="98" t="s">
        <v>488</v>
      </c>
      <c r="P10" s="195"/>
      <c r="Q10" s="6"/>
      <c r="R10" s="16">
        <f>H53</f>
        <v>0</v>
      </c>
      <c r="T10" s="7">
        <v>3.25</v>
      </c>
      <c r="U10" s="91">
        <v>14.88</v>
      </c>
    </row>
    <row r="11" spans="1:21" ht="12.75">
      <c r="A11" s="189" t="s">
        <v>2</v>
      </c>
      <c r="B11" s="187">
        <v>9999</v>
      </c>
      <c r="C11" s="188">
        <v>1.1</v>
      </c>
      <c r="E11" s="37">
        <v>571</v>
      </c>
      <c r="F11" s="114">
        <v>1.1</v>
      </c>
      <c r="G11" s="33">
        <v>-6.375400000000008</v>
      </c>
      <c r="H11" s="16">
        <f t="shared" si="1"/>
        <v>0.6032500000000152</v>
      </c>
      <c r="I11" s="21">
        <f t="shared" si="0"/>
        <v>0.003415776271608799</v>
      </c>
      <c r="J11" s="118">
        <v>104</v>
      </c>
      <c r="K11" s="101"/>
      <c r="L11" s="90"/>
      <c r="M11" s="17"/>
      <c r="N11" s="17"/>
      <c r="O11" s="115"/>
      <c r="P11" s="195"/>
      <c r="Q11" s="6"/>
      <c r="R11" s="13">
        <f>H88</f>
        <v>0</v>
      </c>
      <c r="T11" s="7">
        <v>3</v>
      </c>
      <c r="U11" s="91">
        <v>13.737</v>
      </c>
    </row>
    <row r="12" spans="1:21" ht="12.75">
      <c r="A12" s="39" t="s">
        <v>3</v>
      </c>
      <c r="B12" s="105">
        <v>2.9908500000000005</v>
      </c>
      <c r="C12" s="102">
        <v>1.05</v>
      </c>
      <c r="E12" s="127" t="s">
        <v>139</v>
      </c>
      <c r="F12" s="128">
        <v>1.1</v>
      </c>
      <c r="G12" s="129">
        <v>-5.772149999999993</v>
      </c>
      <c r="H12" s="65">
        <f t="shared" si="1"/>
        <v>0.006350000000007405</v>
      </c>
      <c r="I12" s="130">
        <f t="shared" si="0"/>
        <v>3.595553970118628E-05</v>
      </c>
      <c r="J12" s="131">
        <v>4</v>
      </c>
      <c r="K12" s="99" t="s">
        <v>46</v>
      </c>
      <c r="L12" s="99" t="s">
        <v>35</v>
      </c>
      <c r="M12" s="99" t="s">
        <v>499</v>
      </c>
      <c r="N12" s="99" t="s">
        <v>46</v>
      </c>
      <c r="O12" s="99" t="s">
        <v>92</v>
      </c>
      <c r="P12" s="195"/>
      <c r="Q12" s="6">
        <v>4</v>
      </c>
      <c r="R12" s="13">
        <f>H99</f>
        <v>0.006350000000007849</v>
      </c>
      <c r="T12" s="7">
        <v>2.75</v>
      </c>
      <c r="U12" s="91">
        <v>12.593</v>
      </c>
    </row>
    <row r="13" spans="1:21" ht="12.75">
      <c r="A13" s="39" t="s">
        <v>4</v>
      </c>
      <c r="B13" s="105">
        <v>1.7716499999999993</v>
      </c>
      <c r="C13" s="102">
        <v>1.05</v>
      </c>
      <c r="E13" s="127" t="s">
        <v>129</v>
      </c>
      <c r="F13" s="114">
        <v>1.1</v>
      </c>
      <c r="G13" s="112">
        <v>-5.765799999999985</v>
      </c>
      <c r="H13" s="16">
        <f t="shared" si="1"/>
        <v>0.14604999999999801</v>
      </c>
      <c r="I13" s="21">
        <f t="shared" si="0"/>
        <v>0.0008269774131263088</v>
      </c>
      <c r="J13" s="118">
        <v>78</v>
      </c>
      <c r="K13" s="99" t="s">
        <v>46</v>
      </c>
      <c r="L13" s="99" t="s">
        <v>35</v>
      </c>
      <c r="M13" s="99" t="s">
        <v>498</v>
      </c>
      <c r="N13" s="99" t="s">
        <v>46</v>
      </c>
      <c r="O13" s="99" t="s">
        <v>92</v>
      </c>
      <c r="P13" s="195"/>
      <c r="Q13" s="6"/>
      <c r="R13" s="13">
        <f>H85</f>
        <v>0.006350000000007627</v>
      </c>
      <c r="T13" s="7">
        <v>2.5</v>
      </c>
      <c r="U13" s="91">
        <v>11.449</v>
      </c>
    </row>
    <row r="14" spans="1:21" ht="12.75">
      <c r="A14" s="39" t="s">
        <v>5</v>
      </c>
      <c r="B14" s="105">
        <v>-0.17145000000000649</v>
      </c>
      <c r="C14" s="102">
        <v>1.05</v>
      </c>
      <c r="E14" s="110" t="s">
        <v>110</v>
      </c>
      <c r="F14" s="114">
        <v>1.1</v>
      </c>
      <c r="G14" s="112">
        <v>-5.619749999999987</v>
      </c>
      <c r="H14" s="16">
        <f t="shared" si="1"/>
        <v>0.2857499999999886</v>
      </c>
      <c r="I14" s="21">
        <f t="shared" si="0"/>
        <v>0.0016179992865514312</v>
      </c>
      <c r="J14" s="118">
        <v>99</v>
      </c>
      <c r="K14" s="17"/>
      <c r="L14" s="17"/>
      <c r="M14" s="17"/>
      <c r="N14" s="17"/>
      <c r="O14" s="115"/>
      <c r="P14" s="195"/>
      <c r="Q14" s="6"/>
      <c r="R14" s="13">
        <f>H47</f>
        <v>0.006349999999985201</v>
      </c>
      <c r="T14" s="7">
        <v>2.25</v>
      </c>
      <c r="U14" s="91">
        <v>10.304</v>
      </c>
    </row>
    <row r="15" spans="1:21" ht="12.75">
      <c r="A15" s="189" t="s">
        <v>6</v>
      </c>
      <c r="B15" s="187">
        <v>2.78765</v>
      </c>
      <c r="C15" s="188">
        <v>1.05</v>
      </c>
      <c r="E15" s="143" t="s">
        <v>145</v>
      </c>
      <c r="F15" s="144">
        <v>1.1</v>
      </c>
      <c r="G15" s="145">
        <v>-5.333999999999999</v>
      </c>
      <c r="H15" s="78">
        <f t="shared" si="1"/>
        <v>0.10794999999999622</v>
      </c>
      <c r="I15" s="183">
        <f t="shared" si="0"/>
        <v>0.0006112441749194325</v>
      </c>
      <c r="J15" s="149">
        <v>59</v>
      </c>
      <c r="K15" s="28"/>
      <c r="L15" s="96" t="s">
        <v>180</v>
      </c>
      <c r="M15" s="96" t="s">
        <v>837</v>
      </c>
      <c r="N15" s="28"/>
      <c r="O15" s="96" t="s">
        <v>488</v>
      </c>
      <c r="P15" s="195"/>
      <c r="Q15" s="6"/>
      <c r="R15" s="13">
        <f>H58</f>
        <v>0.006349999999985201</v>
      </c>
      <c r="T15" s="7">
        <v>2</v>
      </c>
      <c r="U15" s="91">
        <v>9.16</v>
      </c>
    </row>
    <row r="16" spans="1:21" ht="12.75">
      <c r="A16" s="39" t="s">
        <v>7</v>
      </c>
      <c r="B16" s="187">
        <v>-0.34289999999999043</v>
      </c>
      <c r="C16" s="188">
        <v>1.05</v>
      </c>
      <c r="E16" s="143" t="s">
        <v>133</v>
      </c>
      <c r="F16" s="114">
        <v>1.1</v>
      </c>
      <c r="G16" s="112">
        <v>-5.2260500000000025</v>
      </c>
      <c r="H16" s="16">
        <f t="shared" si="1"/>
        <v>0.1079499999999971</v>
      </c>
      <c r="I16" s="21">
        <f t="shared" si="0"/>
        <v>0.0006112441749194375</v>
      </c>
      <c r="J16" s="118">
        <v>59</v>
      </c>
      <c r="K16" s="29"/>
      <c r="L16" s="96" t="s">
        <v>180</v>
      </c>
      <c r="M16" s="96" t="s">
        <v>836</v>
      </c>
      <c r="N16" s="28"/>
      <c r="O16" s="96" t="s">
        <v>488</v>
      </c>
      <c r="P16" s="195"/>
      <c r="Q16" s="6"/>
      <c r="R16" s="13">
        <f>H12</f>
        <v>0.006350000000007405</v>
      </c>
      <c r="T16" s="7">
        <v>1.75</v>
      </c>
      <c r="U16" s="91">
        <v>8.015</v>
      </c>
    </row>
    <row r="17" spans="1:21" ht="12.75">
      <c r="A17" s="39" t="s">
        <v>8</v>
      </c>
      <c r="B17" s="187">
        <v>3.244849999999995</v>
      </c>
      <c r="C17" s="188">
        <v>1.05</v>
      </c>
      <c r="E17" s="380" t="s">
        <v>30</v>
      </c>
      <c r="F17" s="381">
        <v>1.05</v>
      </c>
      <c r="G17" s="382">
        <v>-5.118100000000005</v>
      </c>
      <c r="H17" s="369">
        <f t="shared" si="1"/>
        <v>0.21590000000001552</v>
      </c>
      <c r="I17" s="376">
        <f t="shared" si="0"/>
        <v>0.0012224883498389958</v>
      </c>
      <c r="J17" s="377">
        <v>92</v>
      </c>
      <c r="K17" s="379"/>
      <c r="L17" s="378" t="s">
        <v>180</v>
      </c>
      <c r="M17" s="379"/>
      <c r="N17" s="379"/>
      <c r="O17" s="378" t="s">
        <v>488</v>
      </c>
      <c r="P17" s="195"/>
      <c r="Q17" s="6"/>
      <c r="R17" s="13">
        <f>H37</f>
        <v>0.006349999999985201</v>
      </c>
      <c r="T17" s="7">
        <v>1.5</v>
      </c>
      <c r="U17" s="91">
        <v>6.871</v>
      </c>
    </row>
    <row r="18" spans="1:21" ht="12.75">
      <c r="A18" s="189" t="s">
        <v>9</v>
      </c>
      <c r="B18" s="187">
        <v>9999</v>
      </c>
      <c r="C18" s="188">
        <v>1.1</v>
      </c>
      <c r="E18" s="380" t="s">
        <v>137</v>
      </c>
      <c r="F18" s="114">
        <v>1.05</v>
      </c>
      <c r="G18" s="112">
        <v>-4.90219999999999</v>
      </c>
      <c r="H18" s="16">
        <f t="shared" si="1"/>
        <v>0.1396999999999906</v>
      </c>
      <c r="I18" s="21">
        <f t="shared" si="0"/>
        <v>0.0007910218734251225</v>
      </c>
      <c r="J18" s="118">
        <v>74</v>
      </c>
      <c r="K18" s="379"/>
      <c r="L18" s="378" t="s">
        <v>180</v>
      </c>
      <c r="M18" s="379"/>
      <c r="N18" s="379"/>
      <c r="O18" s="378" t="s">
        <v>488</v>
      </c>
      <c r="P18" s="195"/>
      <c r="Q18" s="6">
        <v>10</v>
      </c>
      <c r="R18" s="13">
        <f>H79</f>
        <v>0.01269999999999305</v>
      </c>
      <c r="T18" s="7">
        <v>1.25</v>
      </c>
      <c r="U18" s="91">
        <v>5.726</v>
      </c>
    </row>
    <row r="19" spans="1:21" ht="12.75">
      <c r="A19" s="39" t="s">
        <v>10</v>
      </c>
      <c r="B19" s="187">
        <v>1.3716000000000068</v>
      </c>
      <c r="C19" s="188">
        <v>1.05</v>
      </c>
      <c r="E19" s="127" t="s">
        <v>125</v>
      </c>
      <c r="F19" s="128">
        <v>1.1</v>
      </c>
      <c r="G19" s="129">
        <v>-4.762499999999999</v>
      </c>
      <c r="H19" s="65">
        <f t="shared" si="1"/>
        <v>0.03810000000000091</v>
      </c>
      <c r="I19" s="130">
        <f t="shared" si="0"/>
        <v>0.00021573323820687126</v>
      </c>
      <c r="J19" s="131">
        <v>25</v>
      </c>
      <c r="K19" s="99" t="s">
        <v>173</v>
      </c>
      <c r="L19" s="99" t="s">
        <v>180</v>
      </c>
      <c r="M19" s="99" t="s">
        <v>666</v>
      </c>
      <c r="N19" s="99" t="s">
        <v>173</v>
      </c>
      <c r="O19" s="99" t="s">
        <v>92</v>
      </c>
      <c r="P19" s="195"/>
      <c r="Q19" s="6"/>
      <c r="R19" s="13">
        <f>H25</f>
        <v>0.012700000000015699</v>
      </c>
      <c r="T19" s="7">
        <v>1</v>
      </c>
      <c r="U19" s="91">
        <v>4.581</v>
      </c>
    </row>
    <row r="20" spans="1:21" ht="12.75">
      <c r="A20" s="39" t="s">
        <v>11</v>
      </c>
      <c r="B20" s="187">
        <v>2.762249999999992</v>
      </c>
      <c r="C20" s="188">
        <v>1.05</v>
      </c>
      <c r="E20" s="127" t="s">
        <v>159</v>
      </c>
      <c r="F20" s="114">
        <v>1.1</v>
      </c>
      <c r="G20" s="112">
        <v>-4.724399999999998</v>
      </c>
      <c r="H20" s="16">
        <f t="shared" si="1"/>
        <v>0.17145000000000632</v>
      </c>
      <c r="I20" s="21">
        <f t="shared" si="0"/>
        <v>0.0009707995719309332</v>
      </c>
      <c r="J20" s="118">
        <v>85</v>
      </c>
      <c r="K20" s="99" t="s">
        <v>173</v>
      </c>
      <c r="L20" s="99" t="s">
        <v>180</v>
      </c>
      <c r="M20" s="99" t="s">
        <v>665</v>
      </c>
      <c r="N20" s="99" t="s">
        <v>173</v>
      </c>
      <c r="O20" s="99" t="s">
        <v>92</v>
      </c>
      <c r="P20" s="195"/>
      <c r="Q20" s="6">
        <v>12</v>
      </c>
      <c r="R20" s="13">
        <f>H101</f>
        <v>0.0190500000000009</v>
      </c>
      <c r="T20" s="7">
        <v>0.75</v>
      </c>
      <c r="U20" s="91">
        <v>3.436</v>
      </c>
    </row>
    <row r="21" spans="1:21" ht="12.75">
      <c r="A21" s="39" t="s">
        <v>12</v>
      </c>
      <c r="B21" s="187">
        <v>-1.8288000000000015</v>
      </c>
      <c r="C21" s="188">
        <v>1.05</v>
      </c>
      <c r="E21" s="380" t="s">
        <v>167</v>
      </c>
      <c r="F21" s="381">
        <v>1.1</v>
      </c>
      <c r="G21" s="382">
        <v>-4.552949999999992</v>
      </c>
      <c r="H21" s="369">
        <f t="shared" si="1"/>
        <v>0.11430000000000451</v>
      </c>
      <c r="I21" s="376">
        <f t="shared" si="0"/>
        <v>0.0006471997146206238</v>
      </c>
      <c r="J21" s="377">
        <v>62</v>
      </c>
      <c r="K21" s="379"/>
      <c r="L21" s="378" t="s">
        <v>180</v>
      </c>
      <c r="M21" s="378" t="s">
        <v>644</v>
      </c>
      <c r="N21" s="379"/>
      <c r="O21" s="378"/>
      <c r="P21" s="195"/>
      <c r="Q21" s="6"/>
      <c r="R21" s="13">
        <f>H30</f>
        <v>0.0190500000000009</v>
      </c>
      <c r="T21" s="7">
        <v>0.5</v>
      </c>
      <c r="U21" s="91">
        <v>2.29</v>
      </c>
    </row>
    <row r="22" spans="1:21" ht="12.75">
      <c r="A22" s="39" t="s">
        <v>13</v>
      </c>
      <c r="B22" s="187">
        <v>3.600450000000001</v>
      </c>
      <c r="C22" s="188">
        <v>1.05</v>
      </c>
      <c r="E22" s="380" t="s">
        <v>148</v>
      </c>
      <c r="F22" s="114">
        <v>1.1</v>
      </c>
      <c r="G22" s="112">
        <v>-4.4386499999999875</v>
      </c>
      <c r="H22" s="16">
        <f t="shared" si="1"/>
        <v>0.057149999999979606</v>
      </c>
      <c r="I22" s="21">
        <f t="shared" si="0"/>
        <v>0.00032359985731018366</v>
      </c>
      <c r="J22" s="118">
        <v>36</v>
      </c>
      <c r="K22" s="379"/>
      <c r="L22" s="378" t="s">
        <v>180</v>
      </c>
      <c r="M22" s="378" t="s">
        <v>645</v>
      </c>
      <c r="N22" s="379"/>
      <c r="O22" s="378"/>
      <c r="P22" s="195"/>
      <c r="Q22" s="6">
        <v>14</v>
      </c>
      <c r="R22" s="13">
        <f>H104</f>
        <v>0.025399999999985656</v>
      </c>
      <c r="T22" s="7">
        <v>0.25</v>
      </c>
      <c r="U22" s="91">
        <v>1.145</v>
      </c>
    </row>
    <row r="23" spans="1:21" ht="12.75">
      <c r="A23" s="39" t="s">
        <v>14</v>
      </c>
      <c r="B23" s="187">
        <v>4.838700000000003</v>
      </c>
      <c r="C23" s="188">
        <v>1.05</v>
      </c>
      <c r="E23" s="150" t="s">
        <v>113</v>
      </c>
      <c r="F23" s="151">
        <v>1.05</v>
      </c>
      <c r="G23" s="152">
        <v>-4.381500000000008</v>
      </c>
      <c r="H23" s="85">
        <f t="shared" si="1"/>
        <v>0.025400000000008305</v>
      </c>
      <c r="I23" s="153">
        <f t="shared" si="0"/>
        <v>0.00014382215880462442</v>
      </c>
      <c r="J23" s="154">
        <v>14</v>
      </c>
      <c r="K23" s="97" t="s">
        <v>54</v>
      </c>
      <c r="L23" s="97" t="s">
        <v>180</v>
      </c>
      <c r="M23" s="97" t="s">
        <v>658</v>
      </c>
      <c r="N23" s="97" t="s">
        <v>54</v>
      </c>
      <c r="O23" s="97" t="s">
        <v>92</v>
      </c>
      <c r="P23" s="195"/>
      <c r="Q23" s="6"/>
      <c r="R23" s="13">
        <f>H106</f>
        <v>0.025400000000008305</v>
      </c>
      <c r="T23" s="7">
        <v>0</v>
      </c>
      <c r="U23" s="91">
        <f>T23*2.378/0.5</f>
        <v>0</v>
      </c>
    </row>
    <row r="24" spans="1:18" ht="12.75">
      <c r="A24" s="39" t="s">
        <v>15</v>
      </c>
      <c r="B24" s="187">
        <v>3.2067499999999933</v>
      </c>
      <c r="C24" s="188">
        <v>1.05</v>
      </c>
      <c r="E24" s="150" t="s">
        <v>109</v>
      </c>
      <c r="F24" s="114">
        <v>1.1</v>
      </c>
      <c r="G24" s="112">
        <v>-4.3561</v>
      </c>
      <c r="H24" s="16">
        <f t="shared" si="1"/>
        <v>0.19684999999999242</v>
      </c>
      <c r="I24" s="32">
        <f t="shared" si="0"/>
        <v>0.001114621730735432</v>
      </c>
      <c r="J24" s="118">
        <v>89</v>
      </c>
      <c r="K24" s="97" t="s">
        <v>54</v>
      </c>
      <c r="L24" s="97" t="s">
        <v>180</v>
      </c>
      <c r="M24" s="97" t="s">
        <v>657</v>
      </c>
      <c r="N24" s="97" t="s">
        <v>54</v>
      </c>
      <c r="O24" s="97" t="s">
        <v>92</v>
      </c>
      <c r="P24" s="195"/>
      <c r="Q24" s="6"/>
      <c r="R24" s="13">
        <f>H98</f>
        <v>0.025400000000008305</v>
      </c>
    </row>
    <row r="25" spans="1:18" ht="12.75">
      <c r="A25" s="39" t="s">
        <v>16</v>
      </c>
      <c r="B25" s="187">
        <v>2.001520000000005</v>
      </c>
      <c r="C25" s="188">
        <v>1.05</v>
      </c>
      <c r="E25" s="135" t="s">
        <v>104</v>
      </c>
      <c r="F25" s="136">
        <v>1.1</v>
      </c>
      <c r="G25" s="137">
        <v>-4.159250000000007</v>
      </c>
      <c r="H25" s="72">
        <f t="shared" si="1"/>
        <v>0.012700000000015699</v>
      </c>
      <c r="I25" s="138">
        <f t="shared" si="0"/>
        <v>7.191107940237759E-05</v>
      </c>
      <c r="J25" s="139">
        <v>10</v>
      </c>
      <c r="K25" s="98" t="s">
        <v>50</v>
      </c>
      <c r="L25" s="98" t="s">
        <v>180</v>
      </c>
      <c r="M25" s="30" t="s">
        <v>499</v>
      </c>
      <c r="N25" s="98" t="s">
        <v>50</v>
      </c>
      <c r="O25" s="98" t="s">
        <v>92</v>
      </c>
      <c r="P25" s="195"/>
      <c r="Q25" s="6"/>
      <c r="R25" s="13">
        <f>H23</f>
        <v>0.025400000000008305</v>
      </c>
    </row>
    <row r="26" spans="1:18" ht="12.75">
      <c r="A26" s="39" t="s">
        <v>17</v>
      </c>
      <c r="B26" s="187">
        <v>3.5432999999999986</v>
      </c>
      <c r="C26" s="188">
        <v>1.05</v>
      </c>
      <c r="E26" s="135" t="s">
        <v>134</v>
      </c>
      <c r="F26" s="114">
        <v>1.1</v>
      </c>
      <c r="G26" s="112">
        <v>-4.1465499999999915</v>
      </c>
      <c r="H26" s="16">
        <f t="shared" si="1"/>
        <v>0.16509999999999891</v>
      </c>
      <c r="I26" s="32">
        <f t="shared" si="0"/>
        <v>0.000934844032229747</v>
      </c>
      <c r="J26" s="118">
        <v>83</v>
      </c>
      <c r="K26" s="98" t="s">
        <v>50</v>
      </c>
      <c r="L26" s="98" t="s">
        <v>180</v>
      </c>
      <c r="M26" s="140" t="s">
        <v>498</v>
      </c>
      <c r="N26" s="98" t="s">
        <v>50</v>
      </c>
      <c r="O26" s="98" t="s">
        <v>92</v>
      </c>
      <c r="P26" s="195"/>
      <c r="Q26" s="6">
        <v>18</v>
      </c>
      <c r="R26" s="13">
        <f>H59</f>
        <v>0.031750000000016265</v>
      </c>
    </row>
    <row r="27" spans="1:18" ht="12.75">
      <c r="A27" s="39" t="s">
        <v>18</v>
      </c>
      <c r="B27" s="187">
        <v>0.5461000000000131</v>
      </c>
      <c r="C27" s="188">
        <v>1.05</v>
      </c>
      <c r="E27" s="125" t="s">
        <v>146</v>
      </c>
      <c r="F27" s="160">
        <v>1.05</v>
      </c>
      <c r="G27" s="161">
        <v>-3.9814499999999926</v>
      </c>
      <c r="H27" s="59">
        <f t="shared" si="1"/>
        <v>0.24764999999998683</v>
      </c>
      <c r="I27" s="126">
        <f t="shared" si="0"/>
        <v>0.001402266048344555</v>
      </c>
      <c r="J27" s="180">
        <v>96</v>
      </c>
      <c r="K27" s="22"/>
      <c r="L27" s="95" t="s">
        <v>180</v>
      </c>
      <c r="M27" s="95" t="s">
        <v>567</v>
      </c>
      <c r="N27" s="22"/>
      <c r="O27" s="95" t="s">
        <v>488</v>
      </c>
      <c r="P27" s="195"/>
      <c r="Q27" s="6"/>
      <c r="R27" s="13">
        <f>H64</f>
        <v>0.03174999999999367</v>
      </c>
    </row>
    <row r="28" spans="1:18" ht="12.75">
      <c r="A28" s="39" t="s">
        <v>19</v>
      </c>
      <c r="B28" s="187">
        <v>-1.6763999999999957</v>
      </c>
      <c r="C28" s="188">
        <v>1.05</v>
      </c>
      <c r="E28" s="125" t="s">
        <v>124</v>
      </c>
      <c r="F28" s="114">
        <v>1.1</v>
      </c>
      <c r="G28" s="112">
        <v>-3.733800000000006</v>
      </c>
      <c r="H28" s="16">
        <f t="shared" si="1"/>
        <v>0.33655000000000523</v>
      </c>
      <c r="I28" s="32">
        <f t="shared" si="0"/>
        <v>0.00190564360416068</v>
      </c>
      <c r="J28" s="118">
        <v>102</v>
      </c>
      <c r="K28" s="22"/>
      <c r="L28" s="95" t="s">
        <v>180</v>
      </c>
      <c r="M28" s="95" t="s">
        <v>568</v>
      </c>
      <c r="N28" s="22"/>
      <c r="O28" s="95" t="s">
        <v>488</v>
      </c>
      <c r="P28" s="195"/>
      <c r="Q28" s="6"/>
      <c r="R28" s="13">
        <f>H70</f>
        <v>0.03175000000001624</v>
      </c>
    </row>
    <row r="29" spans="1:18" ht="12.75">
      <c r="A29" s="39" t="s">
        <v>20</v>
      </c>
      <c r="B29" s="187">
        <v>2.6225500000000013</v>
      </c>
      <c r="C29" s="188">
        <v>1.05</v>
      </c>
      <c r="E29" s="110" t="s">
        <v>119</v>
      </c>
      <c r="F29" s="114">
        <v>1.05</v>
      </c>
      <c r="G29" s="112">
        <v>-3.3972500000000005</v>
      </c>
      <c r="H29" s="16">
        <f t="shared" si="1"/>
        <v>0.12699999999999712</v>
      </c>
      <c r="I29" s="32">
        <f t="shared" si="0"/>
        <v>0.0007191107940228707</v>
      </c>
      <c r="J29" s="118">
        <v>71</v>
      </c>
      <c r="K29" s="17"/>
      <c r="L29" s="17"/>
      <c r="M29" s="17"/>
      <c r="N29" s="17"/>
      <c r="O29" s="115"/>
      <c r="P29" s="195"/>
      <c r="Q29" s="6"/>
      <c r="R29" s="13">
        <f>H72</f>
        <v>0.03174999999999367</v>
      </c>
    </row>
    <row r="30" spans="1:18" ht="12.75">
      <c r="A30" s="39" t="s">
        <v>21</v>
      </c>
      <c r="B30" s="187">
        <v>-1.2954000000000039</v>
      </c>
      <c r="C30" s="188">
        <v>1.05</v>
      </c>
      <c r="E30" s="143" t="s">
        <v>27</v>
      </c>
      <c r="F30" s="144">
        <v>1.05</v>
      </c>
      <c r="G30" s="145">
        <v>-3.2702500000000034</v>
      </c>
      <c r="H30" s="78">
        <f t="shared" si="1"/>
        <v>0.0190500000000009</v>
      </c>
      <c r="I30" s="146">
        <f t="shared" si="0"/>
        <v>0.00010786661910343814</v>
      </c>
      <c r="J30" s="149">
        <v>12</v>
      </c>
      <c r="K30" s="96" t="s">
        <v>52</v>
      </c>
      <c r="L30" s="96" t="s">
        <v>25</v>
      </c>
      <c r="M30" s="96" t="s">
        <v>564</v>
      </c>
      <c r="N30" s="96" t="s">
        <v>52</v>
      </c>
      <c r="O30" s="96" t="s">
        <v>92</v>
      </c>
      <c r="P30" s="195"/>
      <c r="Q30" s="6"/>
      <c r="R30" s="13">
        <f>H82</f>
        <v>0.03174999999999373</v>
      </c>
    </row>
    <row r="31" spans="1:18" ht="12.75">
      <c r="A31" s="39" t="s">
        <v>22</v>
      </c>
      <c r="B31" s="187">
        <v>3.05435000000001</v>
      </c>
      <c r="C31" s="188">
        <v>1.05</v>
      </c>
      <c r="E31" s="76" t="s">
        <v>103</v>
      </c>
      <c r="F31" s="114">
        <v>1.1</v>
      </c>
      <c r="G31" s="33">
        <v>-3.2512000000000025</v>
      </c>
      <c r="H31" s="16">
        <f t="shared" si="1"/>
        <v>0.3238500000000122</v>
      </c>
      <c r="I31" s="32">
        <f t="shared" si="0"/>
        <v>0.0018337325247584307</v>
      </c>
      <c r="J31" s="118">
        <v>101</v>
      </c>
      <c r="K31" s="96" t="s">
        <v>52</v>
      </c>
      <c r="L31" s="96" t="s">
        <v>25</v>
      </c>
      <c r="M31" s="96" t="s">
        <v>566</v>
      </c>
      <c r="N31" s="96" t="s">
        <v>52</v>
      </c>
      <c r="O31" s="96" t="s">
        <v>92</v>
      </c>
      <c r="P31" s="195"/>
      <c r="Q31" s="6"/>
      <c r="R31" s="13">
        <f>H49</f>
        <v>0.031750000000016154</v>
      </c>
    </row>
    <row r="32" spans="1:18" ht="12.75">
      <c r="A32" s="189" t="s">
        <v>23</v>
      </c>
      <c r="B32" s="106">
        <v>2.508249999999997</v>
      </c>
      <c r="C32" s="188">
        <v>1.05</v>
      </c>
      <c r="E32" s="380" t="s">
        <v>118</v>
      </c>
      <c r="F32" s="381">
        <v>1.05</v>
      </c>
      <c r="G32" s="382">
        <v>-2.9273499999999903</v>
      </c>
      <c r="H32" s="369">
        <f t="shared" si="1"/>
        <v>0.11430000000000407</v>
      </c>
      <c r="I32" s="383">
        <f t="shared" si="0"/>
        <v>0.0006471997146206212</v>
      </c>
      <c r="J32" s="377">
        <v>62</v>
      </c>
      <c r="K32" s="379"/>
      <c r="L32" s="379" t="s">
        <v>25</v>
      </c>
      <c r="M32" s="378" t="s">
        <v>832</v>
      </c>
      <c r="N32" s="379"/>
      <c r="O32" s="378" t="s">
        <v>488</v>
      </c>
      <c r="P32" s="195"/>
      <c r="Q32" s="6">
        <v>24</v>
      </c>
      <c r="R32" s="13">
        <f>H90</f>
        <v>0.03301999999999072</v>
      </c>
    </row>
    <row r="33" spans="1:18" ht="12.75">
      <c r="A33" s="39" t="s">
        <v>24</v>
      </c>
      <c r="B33" s="105">
        <v>4.114799999999998</v>
      </c>
      <c r="C33" s="102">
        <v>1.05</v>
      </c>
      <c r="E33" s="380" t="s">
        <v>114</v>
      </c>
      <c r="F33" s="114">
        <v>1.1</v>
      </c>
      <c r="G33" s="112">
        <v>-2.8130499999999863</v>
      </c>
      <c r="H33" s="16">
        <f t="shared" si="1"/>
        <v>0.15239999999998322</v>
      </c>
      <c r="I33" s="32">
        <f t="shared" si="0"/>
        <v>0.0008629329528273694</v>
      </c>
      <c r="J33" s="118">
        <v>80</v>
      </c>
      <c r="K33" s="379"/>
      <c r="L33" s="379" t="s">
        <v>25</v>
      </c>
      <c r="M33" s="378" t="s">
        <v>831</v>
      </c>
      <c r="N33" s="379"/>
      <c r="O33" s="378" t="s">
        <v>488</v>
      </c>
      <c r="P33" s="195"/>
      <c r="Q33" s="6">
        <v>25</v>
      </c>
      <c r="R33" s="13">
        <f>H19</f>
        <v>0.03810000000000091</v>
      </c>
    </row>
    <row r="34" spans="1:18" ht="12.75">
      <c r="A34" s="39">
        <v>551</v>
      </c>
      <c r="B34" s="105">
        <v>0.6984999999999963</v>
      </c>
      <c r="C34" s="102">
        <v>1.05</v>
      </c>
      <c r="E34" s="135" t="s">
        <v>121</v>
      </c>
      <c r="F34" s="136">
        <v>1.1</v>
      </c>
      <c r="G34" s="137">
        <v>-2.660650000000003</v>
      </c>
      <c r="H34" s="72">
        <f t="shared" si="1"/>
        <v>0.10160000000001146</v>
      </c>
      <c r="I34" s="138">
        <f t="shared" si="0"/>
        <v>0.0005752886352183745</v>
      </c>
      <c r="J34" s="139">
        <v>56</v>
      </c>
      <c r="K34" s="30"/>
      <c r="L34" s="30" t="s">
        <v>25</v>
      </c>
      <c r="M34" s="140"/>
      <c r="N34" s="30"/>
      <c r="O34" s="98" t="s">
        <v>488</v>
      </c>
      <c r="P34" s="195"/>
      <c r="Q34" s="6"/>
      <c r="R34" s="13">
        <f>H57</f>
        <v>0.038100000000001355</v>
      </c>
    </row>
    <row r="35" spans="1:18" ht="12.75">
      <c r="A35" s="39" t="s">
        <v>33</v>
      </c>
      <c r="B35" s="105">
        <v>-1.0286999999999937</v>
      </c>
      <c r="C35" s="102">
        <v>1.05</v>
      </c>
      <c r="E35" s="135" t="s">
        <v>152</v>
      </c>
      <c r="F35" s="114">
        <v>1.1</v>
      </c>
      <c r="G35" s="112">
        <v>-2.5590499999999916</v>
      </c>
      <c r="H35" s="16">
        <f t="shared" si="1"/>
        <v>0.15874999999999106</v>
      </c>
      <c r="I35" s="32">
        <f t="shared" si="0"/>
        <v>0.0008988884925285581</v>
      </c>
      <c r="J35" s="118">
        <v>82</v>
      </c>
      <c r="K35" s="30"/>
      <c r="L35" s="30" t="s">
        <v>25</v>
      </c>
      <c r="M35" s="30"/>
      <c r="N35" s="30"/>
      <c r="O35" s="98" t="s">
        <v>488</v>
      </c>
      <c r="P35" s="195"/>
      <c r="Q35" s="6"/>
      <c r="R35" s="13">
        <f>H61</f>
        <v>0.038100000000001466</v>
      </c>
    </row>
    <row r="36" spans="1:18" ht="12.75">
      <c r="A36" s="39" t="s">
        <v>97</v>
      </c>
      <c r="B36" s="105">
        <v>-1.0286999999999937</v>
      </c>
      <c r="C36" s="102">
        <v>1.1</v>
      </c>
      <c r="E36" s="110" t="s">
        <v>106</v>
      </c>
      <c r="F36" s="114">
        <v>1.1</v>
      </c>
      <c r="G36" s="112">
        <v>-2.4003000000000005</v>
      </c>
      <c r="H36" s="16">
        <f t="shared" si="1"/>
        <v>0.08255000000001056</v>
      </c>
      <c r="I36" s="32">
        <f t="shared" si="0"/>
        <v>0.0004674220161149363</v>
      </c>
      <c r="J36" s="118">
        <v>54</v>
      </c>
      <c r="K36" s="17"/>
      <c r="L36" s="17"/>
      <c r="M36" s="17"/>
      <c r="N36" s="17"/>
      <c r="O36" s="115"/>
      <c r="P36" s="195"/>
      <c r="Q36" s="6"/>
      <c r="R36" s="13">
        <f>H68</f>
        <v>0.0380999999999789</v>
      </c>
    </row>
    <row r="37" spans="1:18" ht="12.75">
      <c r="A37" s="39" t="s">
        <v>98</v>
      </c>
      <c r="B37" s="105">
        <v>0.23494999999999386</v>
      </c>
      <c r="C37" s="102">
        <v>1.1</v>
      </c>
      <c r="E37" s="127" t="s">
        <v>157</v>
      </c>
      <c r="F37" s="128">
        <v>1.05</v>
      </c>
      <c r="G37" s="129">
        <v>-2.31774999999999</v>
      </c>
      <c r="H37" s="65">
        <f t="shared" si="1"/>
        <v>0.006349999999985201</v>
      </c>
      <c r="I37" s="132">
        <f t="shared" si="0"/>
        <v>3.595553970106055E-05</v>
      </c>
      <c r="J37" s="131">
        <v>4</v>
      </c>
      <c r="K37" s="99" t="s">
        <v>47</v>
      </c>
      <c r="L37" s="24" t="s">
        <v>25</v>
      </c>
      <c r="M37" s="99" t="s">
        <v>642</v>
      </c>
      <c r="N37" s="99" t="s">
        <v>47</v>
      </c>
      <c r="O37" s="99" t="s">
        <v>92</v>
      </c>
      <c r="P37" s="195"/>
      <c r="Q37" s="6"/>
      <c r="R37" s="13">
        <f>H69</f>
        <v>0.03810000000000144</v>
      </c>
    </row>
    <row r="38" spans="1:18" ht="12.75">
      <c r="A38" s="39" t="s">
        <v>99</v>
      </c>
      <c r="B38" s="105">
        <v>1.4287500000000088</v>
      </c>
      <c r="C38" s="102">
        <v>1.05</v>
      </c>
      <c r="E38" s="127" t="s">
        <v>142</v>
      </c>
      <c r="F38" s="114">
        <v>1.1</v>
      </c>
      <c r="G38" s="112">
        <v>-2.311400000000005</v>
      </c>
      <c r="H38" s="16">
        <f t="shared" si="1"/>
        <v>0.17780000000001417</v>
      </c>
      <c r="I38" s="32">
        <f t="shared" si="0"/>
        <v>0.001006755111632122</v>
      </c>
      <c r="J38" s="118">
        <v>87</v>
      </c>
      <c r="K38" s="99" t="s">
        <v>47</v>
      </c>
      <c r="L38" s="25" t="s">
        <v>25</v>
      </c>
      <c r="M38" s="99" t="s">
        <v>640</v>
      </c>
      <c r="N38" s="99" t="s">
        <v>47</v>
      </c>
      <c r="O38" s="99" t="s">
        <v>92</v>
      </c>
      <c r="P38" s="195"/>
      <c r="Q38" s="6"/>
      <c r="R38" s="13">
        <f>H105</f>
        <v>0.0381000000000018</v>
      </c>
    </row>
    <row r="39" spans="1:18" ht="12.75">
      <c r="A39" s="39" t="s">
        <v>100</v>
      </c>
      <c r="B39" s="105">
        <v>-0.20320000000000016</v>
      </c>
      <c r="C39" s="102">
        <v>1.1</v>
      </c>
      <c r="E39" s="150" t="s">
        <v>168</v>
      </c>
      <c r="F39" s="151">
        <v>1.05</v>
      </c>
      <c r="G39" s="152">
        <v>-2.1335999999999906</v>
      </c>
      <c r="H39" s="85">
        <f t="shared" si="1"/>
        <v>0.06349999999998746</v>
      </c>
      <c r="I39" s="157">
        <f t="shared" si="0"/>
        <v>0.00035955539701137246</v>
      </c>
      <c r="J39" s="154">
        <v>42</v>
      </c>
      <c r="K39" s="26"/>
      <c r="L39" s="26" t="s">
        <v>25</v>
      </c>
      <c r="M39" s="26"/>
      <c r="N39" s="26"/>
      <c r="O39" s="97" t="s">
        <v>488</v>
      </c>
      <c r="P39" s="195"/>
      <c r="Q39" s="6"/>
      <c r="R39" s="13">
        <f>H114</f>
        <v>0.03810000000000091</v>
      </c>
    </row>
    <row r="40" spans="1:18" ht="12.75">
      <c r="A40" s="39">
        <v>571</v>
      </c>
      <c r="B40" s="105">
        <v>-6.375400000000008</v>
      </c>
      <c r="C40" s="102">
        <v>1.1</v>
      </c>
      <c r="E40" s="150" t="s">
        <v>135</v>
      </c>
      <c r="F40" s="114">
        <v>1.05</v>
      </c>
      <c r="G40" s="112">
        <v>-2.070100000000003</v>
      </c>
      <c r="H40" s="16">
        <f t="shared" si="1"/>
        <v>0.1650999999999987</v>
      </c>
      <c r="I40" s="32">
        <f t="shared" si="0"/>
        <v>0.0009348440322297457</v>
      </c>
      <c r="J40" s="118">
        <v>83</v>
      </c>
      <c r="K40" s="26"/>
      <c r="L40" s="26" t="s">
        <v>25</v>
      </c>
      <c r="M40" s="26"/>
      <c r="N40" s="26"/>
      <c r="O40" s="97" t="s">
        <v>488</v>
      </c>
      <c r="P40" s="195"/>
      <c r="Q40" s="6"/>
      <c r="R40" s="13">
        <f>H62</f>
        <v>0.03810000000000141</v>
      </c>
    </row>
    <row r="41" spans="1:18" ht="12.75">
      <c r="A41" s="39" t="s">
        <v>101</v>
      </c>
      <c r="B41" s="105">
        <v>-1.377949999999992</v>
      </c>
      <c r="C41" s="102">
        <v>1.05</v>
      </c>
      <c r="E41" s="125" t="s">
        <v>120</v>
      </c>
      <c r="F41" s="160">
        <v>1.1</v>
      </c>
      <c r="G41" s="161">
        <v>-1.9050000000000045</v>
      </c>
      <c r="H41" s="59">
        <f t="shared" si="1"/>
        <v>0.07620000000000293</v>
      </c>
      <c r="I41" s="126">
        <f t="shared" si="0"/>
        <v>0.0004314664764137488</v>
      </c>
      <c r="J41" s="180">
        <v>49</v>
      </c>
      <c r="K41" s="23"/>
      <c r="L41" s="22" t="s">
        <v>25</v>
      </c>
      <c r="M41" s="22"/>
      <c r="N41" s="23"/>
      <c r="O41" s="95" t="s">
        <v>488</v>
      </c>
      <c r="P41" s="195"/>
      <c r="Q41" s="6">
        <v>33</v>
      </c>
      <c r="R41" s="13">
        <f>H67</f>
        <v>0.04445000000000919</v>
      </c>
    </row>
    <row r="42" spans="1:18" ht="12.75">
      <c r="A42" s="39" t="s">
        <v>102</v>
      </c>
      <c r="B42" s="105">
        <v>0.5969000000000075</v>
      </c>
      <c r="C42" s="102">
        <v>1.05</v>
      </c>
      <c r="E42" s="57" t="s">
        <v>12</v>
      </c>
      <c r="F42" s="40">
        <v>1.05</v>
      </c>
      <c r="G42" s="33">
        <v>-1.8288000000000015</v>
      </c>
      <c r="H42" s="16">
        <f t="shared" si="1"/>
        <v>0.15240000000000586</v>
      </c>
      <c r="I42" s="32">
        <f t="shared" si="0"/>
        <v>0.0008629329528274976</v>
      </c>
      <c r="J42" s="118">
        <v>80</v>
      </c>
      <c r="K42" s="22"/>
      <c r="L42" s="22" t="s">
        <v>25</v>
      </c>
      <c r="M42" s="22"/>
      <c r="N42" s="22"/>
      <c r="O42" s="95" t="s">
        <v>488</v>
      </c>
      <c r="P42" s="195"/>
      <c r="Q42" s="6">
        <v>34</v>
      </c>
      <c r="R42" s="122">
        <f>H74</f>
        <v>0.050799999999994405</v>
      </c>
    </row>
    <row r="43" spans="1:18" ht="12.75">
      <c r="A43" s="39" t="s">
        <v>103</v>
      </c>
      <c r="B43" s="105">
        <v>-3.2512000000000025</v>
      </c>
      <c r="C43" s="102">
        <v>1.1</v>
      </c>
      <c r="E43" s="178" t="s">
        <v>19</v>
      </c>
      <c r="F43" s="395">
        <v>1.05</v>
      </c>
      <c r="G43" s="403">
        <v>-1.6763999999999957</v>
      </c>
      <c r="H43" s="396">
        <f t="shared" si="1"/>
        <v>0.11430000000000429</v>
      </c>
      <c r="I43" s="397">
        <f t="shared" si="0"/>
        <v>0.0006471997146206225</v>
      </c>
      <c r="J43" s="404">
        <v>62</v>
      </c>
      <c r="K43" s="398"/>
      <c r="L43" s="398"/>
      <c r="M43" s="398" t="s">
        <v>421</v>
      </c>
      <c r="N43" s="398"/>
      <c r="O43" s="398" t="s">
        <v>91</v>
      </c>
      <c r="P43" s="195"/>
      <c r="Q43" s="6"/>
      <c r="R43" s="122">
        <f>H84</f>
        <v>0.050799999999994405</v>
      </c>
    </row>
    <row r="44" spans="1:18" ht="12.75">
      <c r="A44" s="39" t="s">
        <v>29</v>
      </c>
      <c r="B44" s="105">
        <v>2.4447500000000097</v>
      </c>
      <c r="C44" s="102">
        <v>1.05</v>
      </c>
      <c r="E44" s="127" t="s">
        <v>126</v>
      </c>
      <c r="F44" s="128">
        <v>1.05</v>
      </c>
      <c r="G44" s="129">
        <v>-1.5620999999999914</v>
      </c>
      <c r="H44" s="65">
        <f t="shared" si="1"/>
        <v>0.08254999999998813</v>
      </c>
      <c r="I44" s="132">
        <f t="shared" si="0"/>
        <v>0.00046742201611480935</v>
      </c>
      <c r="J44" s="133">
        <v>54</v>
      </c>
      <c r="K44" s="181"/>
      <c r="L44" s="182" t="s">
        <v>25</v>
      </c>
      <c r="M44" s="230"/>
      <c r="N44" s="134"/>
      <c r="O44" s="172" t="s">
        <v>488</v>
      </c>
      <c r="P44" s="195"/>
      <c r="Q44" s="6">
        <v>36</v>
      </c>
      <c r="R44" s="122">
        <f>H22</f>
        <v>0.057149999999979606</v>
      </c>
    </row>
    <row r="45" spans="1:18" ht="12.75">
      <c r="A45" s="6" t="s">
        <v>104</v>
      </c>
      <c r="B45" s="105">
        <v>-4.159250000000007</v>
      </c>
      <c r="C45" s="103">
        <v>1.1</v>
      </c>
      <c r="E45" s="127" t="s">
        <v>153</v>
      </c>
      <c r="F45" s="114">
        <v>1.1</v>
      </c>
      <c r="G45" s="112">
        <v>-1.4795500000000033</v>
      </c>
      <c r="H45" s="16">
        <f t="shared" si="1"/>
        <v>0.10160000000001124</v>
      </c>
      <c r="I45" s="32">
        <f t="shared" si="0"/>
        <v>0.0005752886352183732</v>
      </c>
      <c r="J45" s="119">
        <v>56</v>
      </c>
      <c r="K45" s="134"/>
      <c r="L45" s="134" t="s">
        <v>25</v>
      </c>
      <c r="M45" s="230"/>
      <c r="N45" s="134"/>
      <c r="O45" s="172" t="s">
        <v>488</v>
      </c>
      <c r="P45" s="195"/>
      <c r="Q45" s="6"/>
      <c r="R45" s="122">
        <f>H52</f>
        <v>0.057150000000002255</v>
      </c>
    </row>
    <row r="46" spans="1:18" ht="12.75">
      <c r="A46" s="6" t="s">
        <v>105</v>
      </c>
      <c r="B46" s="105">
        <v>-8.826500000000003</v>
      </c>
      <c r="C46" s="103">
        <v>1.1</v>
      </c>
      <c r="E46" s="70" t="s">
        <v>101</v>
      </c>
      <c r="F46" s="166">
        <v>1.05</v>
      </c>
      <c r="G46" s="167">
        <v>-1.377949999999992</v>
      </c>
      <c r="H46" s="72">
        <f t="shared" si="1"/>
        <v>0.07620000000000293</v>
      </c>
      <c r="I46" s="138">
        <f t="shared" si="0"/>
        <v>0.0004314664764137488</v>
      </c>
      <c r="J46" s="141">
        <v>49</v>
      </c>
      <c r="K46" s="142"/>
      <c r="L46" s="142" t="s">
        <v>25</v>
      </c>
      <c r="M46" s="142"/>
      <c r="N46" s="142"/>
      <c r="O46" s="173" t="s">
        <v>488</v>
      </c>
      <c r="P46" s="195"/>
      <c r="Q46" s="6"/>
      <c r="R46" s="122">
        <f>H76</f>
        <v>0.057150000000002144</v>
      </c>
    </row>
    <row r="47" spans="1:18" ht="12.75">
      <c r="A47" s="6" t="s">
        <v>106</v>
      </c>
      <c r="B47" s="105">
        <v>-2.4003000000000005</v>
      </c>
      <c r="C47" s="103">
        <v>1.1</v>
      </c>
      <c r="E47" s="135" t="s">
        <v>160</v>
      </c>
      <c r="F47" s="114">
        <v>1.05</v>
      </c>
      <c r="G47" s="112">
        <v>-1.301749999999989</v>
      </c>
      <c r="H47" s="16">
        <f t="shared" si="1"/>
        <v>0.006349999999985201</v>
      </c>
      <c r="I47" s="32">
        <f t="shared" si="0"/>
        <v>3.595553970106055E-05</v>
      </c>
      <c r="J47" s="119">
        <v>4</v>
      </c>
      <c r="K47" s="142"/>
      <c r="L47" s="142" t="s">
        <v>25</v>
      </c>
      <c r="M47" s="142"/>
      <c r="N47" s="142"/>
      <c r="O47" s="173" t="s">
        <v>488</v>
      </c>
      <c r="P47" s="195"/>
      <c r="Q47" s="6"/>
      <c r="R47" s="122">
        <f>H81</f>
        <v>0.05715000000000203</v>
      </c>
    </row>
    <row r="48" spans="1:18" ht="12.75">
      <c r="A48" s="6" t="s">
        <v>107</v>
      </c>
      <c r="B48" s="105">
        <v>3.8290500000000094</v>
      </c>
      <c r="C48" s="103">
        <v>1.05</v>
      </c>
      <c r="E48" s="57" t="s">
        <v>21</v>
      </c>
      <c r="F48" s="121">
        <v>1.05</v>
      </c>
      <c r="G48" s="116">
        <v>-1.2954000000000039</v>
      </c>
      <c r="H48" s="59">
        <f>G49-G48</f>
        <v>0</v>
      </c>
      <c r="I48" s="126">
        <f t="shared" si="0"/>
        <v>0</v>
      </c>
      <c r="J48" s="124">
        <v>1</v>
      </c>
      <c r="K48" s="171" t="s">
        <v>45</v>
      </c>
      <c r="L48" s="117" t="s">
        <v>25</v>
      </c>
      <c r="M48" s="171" t="s">
        <v>662</v>
      </c>
      <c r="N48" s="171" t="s">
        <v>45</v>
      </c>
      <c r="O48" s="171" t="s">
        <v>92</v>
      </c>
      <c r="P48" s="195"/>
      <c r="Q48" s="6"/>
      <c r="R48" s="122">
        <f>H83</f>
        <v>0.057150000000002255</v>
      </c>
    </row>
    <row r="49" spans="1:18" ht="12.75">
      <c r="A49" s="6" t="s">
        <v>108</v>
      </c>
      <c r="B49" s="105">
        <v>-1.2001500000000003</v>
      </c>
      <c r="C49" s="103">
        <v>1.05</v>
      </c>
      <c r="E49" s="125" t="s">
        <v>128</v>
      </c>
      <c r="F49" s="114">
        <v>1.1</v>
      </c>
      <c r="G49" s="112">
        <v>-1.2954000000000039</v>
      </c>
      <c r="H49" s="16">
        <f t="shared" si="1"/>
        <v>0.031750000000016154</v>
      </c>
      <c r="I49" s="32">
        <f t="shared" si="0"/>
        <v>0.00017977769850581322</v>
      </c>
      <c r="J49" s="119">
        <v>18</v>
      </c>
      <c r="K49" s="171" t="s">
        <v>45</v>
      </c>
      <c r="L49" s="117" t="s">
        <v>25</v>
      </c>
      <c r="M49" s="171" t="s">
        <v>661</v>
      </c>
      <c r="N49" s="171" t="s">
        <v>45</v>
      </c>
      <c r="O49" s="300" t="s">
        <v>92</v>
      </c>
      <c r="P49" s="195"/>
      <c r="Q49" s="6"/>
      <c r="R49" s="122">
        <f>H108</f>
        <v>0.057150000000002255</v>
      </c>
    </row>
    <row r="50" spans="1:18" ht="12.75">
      <c r="A50" s="6" t="s">
        <v>109</v>
      </c>
      <c r="B50" s="105">
        <v>-4.3561</v>
      </c>
      <c r="C50" s="103">
        <v>1.1</v>
      </c>
      <c r="E50" s="150" t="s">
        <v>138</v>
      </c>
      <c r="F50" s="151">
        <v>1.05</v>
      </c>
      <c r="G50" s="152">
        <v>-1.2636499999999877</v>
      </c>
      <c r="H50" s="85">
        <f t="shared" si="1"/>
        <v>0.06349999999998746</v>
      </c>
      <c r="I50" s="157">
        <f t="shared" si="0"/>
        <v>0.00035955539701137246</v>
      </c>
      <c r="J50" s="158">
        <v>42</v>
      </c>
      <c r="K50" s="159"/>
      <c r="L50" s="175" t="s">
        <v>25</v>
      </c>
      <c r="M50" s="248"/>
      <c r="N50" s="159"/>
      <c r="O50" s="175" t="s">
        <v>488</v>
      </c>
      <c r="P50" s="195"/>
      <c r="Q50" s="6">
        <v>42</v>
      </c>
      <c r="R50" s="122">
        <f>H39</f>
        <v>0.06349999999998746</v>
      </c>
    </row>
    <row r="51" spans="1:18" ht="12.75">
      <c r="A51" s="6" t="s">
        <v>110</v>
      </c>
      <c r="B51" s="105">
        <v>-5.619749999999987</v>
      </c>
      <c r="C51" s="103">
        <v>1.1</v>
      </c>
      <c r="E51" s="150" t="s">
        <v>108</v>
      </c>
      <c r="F51" s="114">
        <v>1.05</v>
      </c>
      <c r="G51" s="112">
        <v>-1.2001500000000003</v>
      </c>
      <c r="H51" s="16">
        <f t="shared" si="1"/>
        <v>0.11430000000000429</v>
      </c>
      <c r="I51" s="32">
        <f t="shared" si="0"/>
        <v>0.0006471997146206225</v>
      </c>
      <c r="J51" s="119">
        <v>62</v>
      </c>
      <c r="K51" s="159"/>
      <c r="L51" s="175" t="s">
        <v>25</v>
      </c>
      <c r="M51" s="248"/>
      <c r="N51" s="159"/>
      <c r="O51" s="175" t="s">
        <v>488</v>
      </c>
      <c r="P51" s="195"/>
      <c r="Q51" s="6"/>
      <c r="R51" s="122">
        <f>H50</f>
        <v>0.06349999999998746</v>
      </c>
    </row>
    <row r="52" spans="1:18" ht="12.75">
      <c r="A52" s="6" t="s">
        <v>111</v>
      </c>
      <c r="B52" s="105">
        <v>-1.085849999999996</v>
      </c>
      <c r="C52" s="103">
        <v>1.05</v>
      </c>
      <c r="E52" s="110" t="s">
        <v>111</v>
      </c>
      <c r="F52" s="114">
        <v>1.05</v>
      </c>
      <c r="G52" s="112">
        <v>-1.085849999999996</v>
      </c>
      <c r="H52" s="16">
        <f t="shared" si="1"/>
        <v>0.057150000000002255</v>
      </c>
      <c r="I52" s="32">
        <f t="shared" si="0"/>
        <v>0.0003235998573103119</v>
      </c>
      <c r="J52" s="119">
        <v>36</v>
      </c>
      <c r="K52" s="108"/>
      <c r="L52" s="108"/>
      <c r="M52" s="108"/>
      <c r="N52" s="108"/>
      <c r="O52" s="108"/>
      <c r="P52" s="195"/>
      <c r="Q52" s="6"/>
      <c r="R52" s="122">
        <f>H95</f>
        <v>0.06349999999998746</v>
      </c>
    </row>
    <row r="53" spans="1:18" ht="12.75">
      <c r="A53" s="6" t="s">
        <v>112</v>
      </c>
      <c r="B53" s="105">
        <v>1.6510000000000098</v>
      </c>
      <c r="C53" s="103">
        <v>1.05</v>
      </c>
      <c r="E53" s="57" t="s">
        <v>33</v>
      </c>
      <c r="F53" s="121">
        <v>1.05</v>
      </c>
      <c r="G53" s="116">
        <v>-1.0286999999999937</v>
      </c>
      <c r="H53" s="59">
        <f t="shared" si="1"/>
        <v>0</v>
      </c>
      <c r="I53" s="126">
        <f t="shared" si="0"/>
        <v>0</v>
      </c>
      <c r="J53" s="124">
        <v>1</v>
      </c>
      <c r="K53" s="171" t="s">
        <v>43</v>
      </c>
      <c r="L53" s="171" t="s">
        <v>40</v>
      </c>
      <c r="M53" s="256" t="s">
        <v>499</v>
      </c>
      <c r="N53" s="171" t="s">
        <v>43</v>
      </c>
      <c r="O53" s="171" t="s">
        <v>92</v>
      </c>
      <c r="P53" s="195"/>
      <c r="Q53" s="6"/>
      <c r="R53" s="122">
        <f>H102</f>
        <v>0.06350000000000966</v>
      </c>
    </row>
    <row r="54" spans="1:18" ht="12.75">
      <c r="A54" s="6" t="s">
        <v>27</v>
      </c>
      <c r="B54" s="105">
        <v>-3.2702500000000034</v>
      </c>
      <c r="C54" s="103">
        <v>1.05</v>
      </c>
      <c r="E54" s="57" t="s">
        <v>97</v>
      </c>
      <c r="F54" s="40">
        <v>1.1</v>
      </c>
      <c r="G54" s="33">
        <v>-1.0286999999999937</v>
      </c>
      <c r="H54" s="16">
        <f t="shared" si="1"/>
        <v>0.07620000000000282</v>
      </c>
      <c r="I54" s="32">
        <f t="shared" si="0"/>
        <v>0.00043146647641374817</v>
      </c>
      <c r="J54" s="119">
        <v>49</v>
      </c>
      <c r="K54" s="171" t="s">
        <v>43</v>
      </c>
      <c r="L54" s="171" t="s">
        <v>40</v>
      </c>
      <c r="M54" s="256" t="s">
        <v>498</v>
      </c>
      <c r="N54" s="171" t="s">
        <v>43</v>
      </c>
      <c r="O54" s="171" t="s">
        <v>92</v>
      </c>
      <c r="P54" s="195"/>
      <c r="Q54" s="6">
        <v>46</v>
      </c>
      <c r="R54" s="122">
        <f>H60</f>
        <v>0.06984999999999514</v>
      </c>
    </row>
    <row r="55" spans="1:18" ht="12.75">
      <c r="A55" s="6" t="s">
        <v>26</v>
      </c>
      <c r="B55" s="105">
        <v>-0.9524999999999909</v>
      </c>
      <c r="C55" s="103">
        <v>1.05</v>
      </c>
      <c r="E55" s="150" t="s">
        <v>26</v>
      </c>
      <c r="F55" s="151">
        <v>1.05</v>
      </c>
      <c r="G55" s="152">
        <v>-0.9524999999999909</v>
      </c>
      <c r="H55" s="85">
        <f t="shared" si="1"/>
        <v>0.14604999999999801</v>
      </c>
      <c r="I55" s="157">
        <f t="shared" si="0"/>
        <v>0.0008269774131263088</v>
      </c>
      <c r="J55" s="158">
        <v>78</v>
      </c>
      <c r="K55" s="159"/>
      <c r="L55" s="175" t="s">
        <v>40</v>
      </c>
      <c r="M55" s="248"/>
      <c r="N55" s="159"/>
      <c r="O55" s="175" t="s">
        <v>488</v>
      </c>
      <c r="P55" s="195"/>
      <c r="Q55" s="6"/>
      <c r="R55" s="122">
        <f>H66</f>
        <v>0.06984999999999512</v>
      </c>
    </row>
    <row r="56" spans="1:18" ht="12.75">
      <c r="A56" s="6" t="s">
        <v>113</v>
      </c>
      <c r="B56" s="105">
        <v>-4.381500000000008</v>
      </c>
      <c r="C56" s="103">
        <v>1.05</v>
      </c>
      <c r="E56" s="150" t="s">
        <v>154</v>
      </c>
      <c r="F56" s="114">
        <v>1.1</v>
      </c>
      <c r="G56" s="112">
        <v>-0.8064499999999929</v>
      </c>
      <c r="H56" s="16">
        <f t="shared" si="1"/>
        <v>0.24130000000000162</v>
      </c>
      <c r="I56" s="32">
        <f t="shared" si="0"/>
        <v>0.0013663105086434944</v>
      </c>
      <c r="J56" s="120">
        <v>95</v>
      </c>
      <c r="K56" s="159"/>
      <c r="L56" s="175" t="s">
        <v>40</v>
      </c>
      <c r="M56" s="248"/>
      <c r="N56" s="159"/>
      <c r="O56" s="175" t="s">
        <v>488</v>
      </c>
      <c r="P56" s="195"/>
      <c r="Q56" s="6"/>
      <c r="R56" s="122">
        <f>H92</f>
        <v>0.0698499999999953</v>
      </c>
    </row>
    <row r="57" spans="1:18" ht="12.75">
      <c r="A57" s="6" t="s">
        <v>114</v>
      </c>
      <c r="B57" s="105">
        <v>-2.8130499999999863</v>
      </c>
      <c r="C57" s="103">
        <v>1.1</v>
      </c>
      <c r="E57" s="110" t="s">
        <v>136</v>
      </c>
      <c r="F57" s="114">
        <v>1.1</v>
      </c>
      <c r="G57" s="112">
        <v>-0.5651499999999913</v>
      </c>
      <c r="H57" s="16">
        <f t="shared" si="1"/>
        <v>0.038100000000001355</v>
      </c>
      <c r="I57" s="32">
        <f t="shared" si="0"/>
        <v>0.00021573323820687376</v>
      </c>
      <c r="J57" s="120">
        <v>25</v>
      </c>
      <c r="K57" s="109"/>
      <c r="L57" s="109"/>
      <c r="M57" s="109"/>
      <c r="N57" s="109"/>
      <c r="O57" s="109"/>
      <c r="P57" s="195"/>
      <c r="Q57" s="6">
        <v>49</v>
      </c>
      <c r="R57" s="122">
        <f>H46</f>
        <v>0.07620000000000293</v>
      </c>
    </row>
    <row r="58" spans="1:18" ht="12.75">
      <c r="A58" s="6" t="s">
        <v>115</v>
      </c>
      <c r="B58" s="105">
        <v>4.591049999999993</v>
      </c>
      <c r="C58" s="103">
        <v>1.05</v>
      </c>
      <c r="E58" s="127" t="s">
        <v>162</v>
      </c>
      <c r="F58" s="128">
        <v>1.1</v>
      </c>
      <c r="G58" s="129">
        <v>-0.5270499999999899</v>
      </c>
      <c r="H58" s="65">
        <f t="shared" si="1"/>
        <v>0.006349999999985201</v>
      </c>
      <c r="I58" s="132">
        <f t="shared" si="0"/>
        <v>3.595553970106055E-05</v>
      </c>
      <c r="J58" s="133">
        <v>4</v>
      </c>
      <c r="K58" s="172" t="s">
        <v>48</v>
      </c>
      <c r="L58" s="172" t="s">
        <v>40</v>
      </c>
      <c r="M58" s="172" t="s">
        <v>571</v>
      </c>
      <c r="N58" s="172" t="s">
        <v>48</v>
      </c>
      <c r="O58" s="172" t="s">
        <v>488</v>
      </c>
      <c r="P58" s="195"/>
      <c r="Q58" s="6"/>
      <c r="R58" s="122">
        <f>H54</f>
        <v>0.07620000000000282</v>
      </c>
    </row>
    <row r="59" spans="1:18" ht="12.75">
      <c r="A59" s="6" t="s">
        <v>30</v>
      </c>
      <c r="B59" s="105">
        <v>-5.118100000000005</v>
      </c>
      <c r="C59" s="103">
        <v>1.05</v>
      </c>
      <c r="E59" s="127">
        <v>605</v>
      </c>
      <c r="F59" s="114">
        <v>1.1</v>
      </c>
      <c r="G59" s="112">
        <v>-0.5207000000000047</v>
      </c>
      <c r="H59" s="16">
        <f t="shared" si="1"/>
        <v>0.031750000000016265</v>
      </c>
      <c r="I59" s="32">
        <f t="shared" si="0"/>
        <v>0.00017977769850581384</v>
      </c>
      <c r="J59" s="120">
        <v>18</v>
      </c>
      <c r="K59" s="172" t="s">
        <v>48</v>
      </c>
      <c r="L59" s="172" t="s">
        <v>40</v>
      </c>
      <c r="M59" s="172" t="s">
        <v>570</v>
      </c>
      <c r="N59" s="172" t="s">
        <v>48</v>
      </c>
      <c r="O59" s="172" t="s">
        <v>488</v>
      </c>
      <c r="P59" s="195"/>
      <c r="Q59" s="6"/>
      <c r="R59" s="122">
        <f>H41</f>
        <v>0.07620000000000293</v>
      </c>
    </row>
    <row r="60" spans="1:18" ht="12.75">
      <c r="A60" s="6" t="s">
        <v>116</v>
      </c>
      <c r="B60" s="105">
        <v>4.876800000000004</v>
      </c>
      <c r="C60" s="103">
        <v>1.05</v>
      </c>
      <c r="E60" s="380" t="s">
        <v>28</v>
      </c>
      <c r="F60" s="381">
        <v>1.05</v>
      </c>
      <c r="G60" s="382">
        <v>-0.48894999999998845</v>
      </c>
      <c r="H60" s="369">
        <f t="shared" si="1"/>
        <v>0.06984999999999514</v>
      </c>
      <c r="I60" s="383">
        <f t="shared" si="0"/>
        <v>0.0003955109367125603</v>
      </c>
      <c r="J60" s="391">
        <v>46</v>
      </c>
      <c r="K60" s="393"/>
      <c r="L60" s="392" t="s">
        <v>40</v>
      </c>
      <c r="M60" s="393"/>
      <c r="N60" s="393"/>
      <c r="O60" s="392" t="s">
        <v>488</v>
      </c>
      <c r="P60" s="195"/>
      <c r="Q60" s="6"/>
      <c r="R60" s="122">
        <f>H71</f>
        <v>0.07620000000000288</v>
      </c>
    </row>
    <row r="61" spans="1:18" ht="12.75">
      <c r="A61" s="6" t="s">
        <v>117</v>
      </c>
      <c r="B61" s="105">
        <v>0.15875000000001352</v>
      </c>
      <c r="C61" s="103">
        <v>1.05</v>
      </c>
      <c r="E61" s="384" t="s">
        <v>0</v>
      </c>
      <c r="F61" s="40">
        <v>1.05</v>
      </c>
      <c r="G61" s="33">
        <v>-0.4190999999999933</v>
      </c>
      <c r="H61" s="16">
        <f t="shared" si="1"/>
        <v>0.038100000000001466</v>
      </c>
      <c r="I61" s="32">
        <f t="shared" si="0"/>
        <v>0.0002157332382068744</v>
      </c>
      <c r="J61" s="120">
        <v>25</v>
      </c>
      <c r="K61" s="393"/>
      <c r="L61" s="392" t="s">
        <v>40</v>
      </c>
      <c r="M61" s="393"/>
      <c r="N61" s="393"/>
      <c r="O61" s="392" t="s">
        <v>488</v>
      </c>
      <c r="P61" s="195"/>
      <c r="Q61" s="6"/>
      <c r="R61" s="122">
        <f>H86</f>
        <v>0.07620000000000293</v>
      </c>
    </row>
    <row r="62" spans="1:18" ht="12.75">
      <c r="A62" s="6" t="s">
        <v>118</v>
      </c>
      <c r="B62" s="105">
        <v>-2.9273499999999903</v>
      </c>
      <c r="C62" s="103">
        <v>1.05</v>
      </c>
      <c r="E62" s="127" t="s">
        <v>130</v>
      </c>
      <c r="F62" s="128">
        <v>1.05</v>
      </c>
      <c r="G62" s="129">
        <v>-0.38099999999999185</v>
      </c>
      <c r="H62" s="65">
        <f t="shared" si="1"/>
        <v>0.03810000000000141</v>
      </c>
      <c r="I62" s="132">
        <f t="shared" si="0"/>
        <v>0.00021573323820687408</v>
      </c>
      <c r="J62" s="133">
        <v>25</v>
      </c>
      <c r="K62" s="172" t="s">
        <v>174</v>
      </c>
      <c r="L62" s="172" t="s">
        <v>40</v>
      </c>
      <c r="M62" s="172" t="s">
        <v>575</v>
      </c>
      <c r="N62" s="172" t="s">
        <v>174</v>
      </c>
      <c r="O62" s="172" t="s">
        <v>488</v>
      </c>
      <c r="P62" s="195"/>
      <c r="Q62" s="6">
        <v>54</v>
      </c>
      <c r="R62" s="122">
        <f>H44</f>
        <v>0.08254999999998813</v>
      </c>
    </row>
    <row r="63" spans="1:18" ht="12.75">
      <c r="A63" s="6" t="s">
        <v>119</v>
      </c>
      <c r="B63" s="105">
        <v>-3.3972500000000005</v>
      </c>
      <c r="C63" s="103">
        <v>1.05</v>
      </c>
      <c r="E63" s="63" t="s">
        <v>7</v>
      </c>
      <c r="F63" s="40">
        <v>1.05</v>
      </c>
      <c r="G63" s="33">
        <v>-0.34289999999999043</v>
      </c>
      <c r="H63" s="16">
        <f t="shared" si="1"/>
        <v>0.13969999999999028</v>
      </c>
      <c r="I63" s="32">
        <f t="shared" si="0"/>
        <v>0.0007910218734251206</v>
      </c>
      <c r="J63" s="120">
        <v>74</v>
      </c>
      <c r="K63" s="172" t="s">
        <v>174</v>
      </c>
      <c r="L63" s="172" t="s">
        <v>40</v>
      </c>
      <c r="M63" s="172" t="s">
        <v>574</v>
      </c>
      <c r="N63" s="172" t="s">
        <v>174</v>
      </c>
      <c r="O63" s="172" t="s">
        <v>488</v>
      </c>
      <c r="P63" s="195"/>
      <c r="Q63" s="6"/>
      <c r="R63" s="122">
        <f>H36</f>
        <v>0.08255000000001056</v>
      </c>
    </row>
    <row r="64" spans="1:18" ht="12.75">
      <c r="A64" s="6" t="s">
        <v>120</v>
      </c>
      <c r="B64" s="105">
        <v>-1.9050000000000045</v>
      </c>
      <c r="C64" s="103">
        <v>1.1</v>
      </c>
      <c r="E64" s="384" t="s">
        <v>100</v>
      </c>
      <c r="F64" s="386">
        <v>1.1</v>
      </c>
      <c r="G64" s="394">
        <v>-0.20320000000000016</v>
      </c>
      <c r="H64" s="369">
        <f t="shared" si="1"/>
        <v>0.03174999999999367</v>
      </c>
      <c r="I64" s="383">
        <f t="shared" si="0"/>
        <v>0.0001797776985056859</v>
      </c>
      <c r="J64" s="391">
        <v>18</v>
      </c>
      <c r="K64" s="392" t="s">
        <v>70</v>
      </c>
      <c r="L64" s="392" t="s">
        <v>40</v>
      </c>
      <c r="M64" s="392" t="s">
        <v>746</v>
      </c>
      <c r="N64" s="392" t="s">
        <v>70</v>
      </c>
      <c r="O64" s="392" t="s">
        <v>488</v>
      </c>
      <c r="P64" s="195"/>
      <c r="Q64" s="6">
        <v>56</v>
      </c>
      <c r="R64" s="122">
        <f>H34</f>
        <v>0.10160000000001146</v>
      </c>
    </row>
    <row r="65" spans="1:18" ht="12.75">
      <c r="A65" s="6" t="s">
        <v>121</v>
      </c>
      <c r="B65" s="105">
        <v>-2.660650000000003</v>
      </c>
      <c r="C65" s="103">
        <v>1.1</v>
      </c>
      <c r="E65" s="384" t="s">
        <v>5</v>
      </c>
      <c r="F65" s="40">
        <v>1.05</v>
      </c>
      <c r="G65" s="33">
        <v>-0.17145000000000649</v>
      </c>
      <c r="H65" s="16">
        <f t="shared" si="1"/>
        <v>0.2159000000000157</v>
      </c>
      <c r="I65" s="32">
        <f t="shared" si="0"/>
        <v>0.0012224883498389966</v>
      </c>
      <c r="J65" s="120">
        <v>92</v>
      </c>
      <c r="K65" s="392" t="s">
        <v>70</v>
      </c>
      <c r="L65" s="392" t="s">
        <v>40</v>
      </c>
      <c r="M65" s="392" t="s">
        <v>752</v>
      </c>
      <c r="N65" s="392" t="s">
        <v>70</v>
      </c>
      <c r="O65" s="392" t="s">
        <v>488</v>
      </c>
      <c r="P65" s="195"/>
      <c r="Q65" s="6"/>
      <c r="R65" s="122">
        <f>H45</f>
        <v>0.10160000000001124</v>
      </c>
    </row>
    <row r="66" spans="1:18" ht="12.75">
      <c r="A66" s="6" t="s">
        <v>122</v>
      </c>
      <c r="B66" s="105">
        <v>0.2667000000000101</v>
      </c>
      <c r="C66" s="103">
        <v>1.05</v>
      </c>
      <c r="E66" s="125" t="s">
        <v>140</v>
      </c>
      <c r="F66" s="160">
        <v>1.05</v>
      </c>
      <c r="G66" s="161">
        <v>0.044450000000009204</v>
      </c>
      <c r="H66" s="59">
        <f t="shared" si="1"/>
        <v>0.06984999999999512</v>
      </c>
      <c r="I66" s="126">
        <f t="shared" si="0"/>
        <v>0.00039551093671256023</v>
      </c>
      <c r="J66" s="124">
        <v>46</v>
      </c>
      <c r="K66" s="117"/>
      <c r="L66" s="171" t="s">
        <v>40</v>
      </c>
      <c r="M66" s="256"/>
      <c r="N66" s="117"/>
      <c r="O66" s="171" t="s">
        <v>488</v>
      </c>
      <c r="P66" s="195"/>
      <c r="Q66" s="6"/>
      <c r="R66" s="122">
        <f>H75</f>
        <v>0.10159999999998881</v>
      </c>
    </row>
    <row r="67" spans="1:18" ht="12.75">
      <c r="A67" s="6" t="s">
        <v>123</v>
      </c>
      <c r="B67" s="105">
        <v>0.34290000000001297</v>
      </c>
      <c r="C67" s="103">
        <v>1.05</v>
      </c>
      <c r="E67" s="125" t="s">
        <v>32</v>
      </c>
      <c r="F67" s="114">
        <v>1.05</v>
      </c>
      <c r="G67" s="112">
        <v>0.11430000000000433</v>
      </c>
      <c r="H67" s="16">
        <f t="shared" si="1"/>
        <v>0.04445000000000919</v>
      </c>
      <c r="I67" s="32">
        <f t="shared" si="0"/>
        <v>0.0002516887779080625</v>
      </c>
      <c r="J67" s="120">
        <v>33</v>
      </c>
      <c r="K67" s="117"/>
      <c r="L67" s="171" t="s">
        <v>40</v>
      </c>
      <c r="M67" s="256"/>
      <c r="N67" s="117"/>
      <c r="O67" s="171" t="s">
        <v>488</v>
      </c>
      <c r="P67" s="195"/>
      <c r="Q67" s="6">
        <v>59</v>
      </c>
      <c r="R67" s="122">
        <f>H15</f>
        <v>0.10794999999999622</v>
      </c>
    </row>
    <row r="68" spans="1:18" ht="12.75">
      <c r="A68" s="6" t="s">
        <v>124</v>
      </c>
      <c r="B68" s="105">
        <v>-3.733800000000006</v>
      </c>
      <c r="C68" s="103">
        <v>1.1</v>
      </c>
      <c r="E68" s="127" t="s">
        <v>117</v>
      </c>
      <c r="F68" s="128">
        <v>1.05</v>
      </c>
      <c r="G68" s="129">
        <v>0.15875000000001352</v>
      </c>
      <c r="H68" s="65">
        <f t="shared" si="1"/>
        <v>0.0380999999999789</v>
      </c>
      <c r="I68" s="132">
        <f t="shared" si="0"/>
        <v>0.00021573323820674663</v>
      </c>
      <c r="J68" s="133">
        <v>25</v>
      </c>
      <c r="K68" s="172" t="s">
        <v>175</v>
      </c>
      <c r="L68" s="172" t="s">
        <v>40</v>
      </c>
      <c r="M68" s="172"/>
      <c r="N68" s="172" t="s">
        <v>175</v>
      </c>
      <c r="O68" s="172" t="s">
        <v>488</v>
      </c>
      <c r="P68" s="195"/>
      <c r="Q68" s="6"/>
      <c r="R68" s="122">
        <f>H16</f>
        <v>0.1079499999999971</v>
      </c>
    </row>
    <row r="69" spans="1:18" ht="12.75">
      <c r="A69" s="6" t="s">
        <v>125</v>
      </c>
      <c r="B69" s="105">
        <v>-4.762499999999999</v>
      </c>
      <c r="C69" s="103">
        <v>1.1</v>
      </c>
      <c r="E69" s="127" t="s">
        <v>163</v>
      </c>
      <c r="F69" s="114">
        <v>1.05</v>
      </c>
      <c r="G69" s="112">
        <v>0.19684999999999242</v>
      </c>
      <c r="H69" s="16">
        <f t="shared" si="1"/>
        <v>0.03810000000000144</v>
      </c>
      <c r="I69" s="32">
        <f t="shared" si="0"/>
        <v>0.00021573323820687425</v>
      </c>
      <c r="J69" s="120">
        <v>25</v>
      </c>
      <c r="K69" s="172" t="s">
        <v>175</v>
      </c>
      <c r="L69" s="172" t="s">
        <v>40</v>
      </c>
      <c r="M69" s="230"/>
      <c r="N69" s="172" t="s">
        <v>175</v>
      </c>
      <c r="O69" s="172" t="s">
        <v>488</v>
      </c>
      <c r="P69" s="195"/>
      <c r="Q69" s="6"/>
      <c r="R69" s="122">
        <f>H93</f>
        <v>0.10794999999999666</v>
      </c>
    </row>
    <row r="70" spans="1:18" ht="12.75">
      <c r="A70" s="6" t="s">
        <v>126</v>
      </c>
      <c r="B70" s="105">
        <v>-1.5620999999999914</v>
      </c>
      <c r="C70" s="103">
        <v>1.05</v>
      </c>
      <c r="E70" s="384" t="s">
        <v>98</v>
      </c>
      <c r="F70" s="386">
        <v>1.1</v>
      </c>
      <c r="G70" s="394">
        <v>0.23494999999999386</v>
      </c>
      <c r="H70" s="369">
        <f t="shared" si="1"/>
        <v>0.03175000000001624</v>
      </c>
      <c r="I70" s="383">
        <f t="shared" si="0"/>
        <v>0.00017977769850581368</v>
      </c>
      <c r="J70" s="391">
        <v>18</v>
      </c>
      <c r="K70" s="392" t="s">
        <v>81</v>
      </c>
      <c r="L70" s="392" t="s">
        <v>40</v>
      </c>
      <c r="M70" s="393"/>
      <c r="N70" s="392" t="s">
        <v>81</v>
      </c>
      <c r="O70" s="392" t="s">
        <v>488</v>
      </c>
      <c r="P70" s="195"/>
      <c r="Q70" s="6">
        <v>62</v>
      </c>
      <c r="R70" s="122">
        <f>H21</f>
        <v>0.11430000000000451</v>
      </c>
    </row>
    <row r="71" spans="1:18" ht="12.75">
      <c r="A71" s="6" t="s">
        <v>127</v>
      </c>
      <c r="B71" s="105">
        <v>2.216150000000001</v>
      </c>
      <c r="C71" s="103">
        <v>1.05</v>
      </c>
      <c r="E71" s="380" t="s">
        <v>122</v>
      </c>
      <c r="F71" s="114">
        <v>1.05</v>
      </c>
      <c r="G71" s="112">
        <v>0.2667000000000101</v>
      </c>
      <c r="H71" s="16">
        <f t="shared" si="1"/>
        <v>0.07620000000000288</v>
      </c>
      <c r="I71" s="32">
        <f t="shared" si="0"/>
        <v>0.0004314664764137485</v>
      </c>
      <c r="J71" s="120">
        <v>49</v>
      </c>
      <c r="K71" s="392" t="s">
        <v>81</v>
      </c>
      <c r="L71" s="392" t="s">
        <v>40</v>
      </c>
      <c r="M71" s="393"/>
      <c r="N71" s="392" t="s">
        <v>81</v>
      </c>
      <c r="O71" s="392" t="s">
        <v>488</v>
      </c>
      <c r="P71" s="195"/>
      <c r="Q71" s="6"/>
      <c r="R71" s="122">
        <f>H32</f>
        <v>0.11430000000000407</v>
      </c>
    </row>
    <row r="72" spans="1:18" ht="12.75">
      <c r="A72" s="6" t="s">
        <v>31</v>
      </c>
      <c r="B72" s="105">
        <v>1.5684499999999992</v>
      </c>
      <c r="C72" s="103">
        <v>1.05</v>
      </c>
      <c r="E72" s="125" t="s">
        <v>123</v>
      </c>
      <c r="F72" s="160">
        <v>1.05</v>
      </c>
      <c r="G72" s="161">
        <v>0.34290000000001297</v>
      </c>
      <c r="H72" s="59">
        <f t="shared" si="1"/>
        <v>0.03174999999999367</v>
      </c>
      <c r="I72" s="126">
        <f t="shared" si="0"/>
        <v>0.0001797776985056859</v>
      </c>
      <c r="J72" s="124">
        <v>18</v>
      </c>
      <c r="K72" s="171" t="s">
        <v>170</v>
      </c>
      <c r="L72" s="171" t="s">
        <v>40</v>
      </c>
      <c r="M72" s="256"/>
      <c r="N72" s="171" t="s">
        <v>170</v>
      </c>
      <c r="O72" s="171" t="s">
        <v>488</v>
      </c>
      <c r="P72" s="195"/>
      <c r="Q72" s="6"/>
      <c r="R72" s="122">
        <f>H43</f>
        <v>0.11430000000000429</v>
      </c>
    </row>
    <row r="73" spans="1:18" ht="12.75">
      <c r="A73" s="6" t="s">
        <v>128</v>
      </c>
      <c r="B73" s="105">
        <v>-1.2954000000000039</v>
      </c>
      <c r="C73" s="103">
        <v>1.1</v>
      </c>
      <c r="E73" s="125" t="s">
        <v>131</v>
      </c>
      <c r="F73" s="114">
        <v>1.05</v>
      </c>
      <c r="G73" s="112">
        <v>0.37465000000000664</v>
      </c>
      <c r="H73" s="16">
        <f t="shared" si="1"/>
        <v>0.17145000000000649</v>
      </c>
      <c r="I73" s="32">
        <f aca="true" t="shared" si="2" ref="I73:I115">H73/$K$4</f>
        <v>0.0009707995719309342</v>
      </c>
      <c r="J73" s="120">
        <v>85</v>
      </c>
      <c r="K73" s="171" t="s">
        <v>170</v>
      </c>
      <c r="L73" s="171" t="s">
        <v>40</v>
      </c>
      <c r="M73" s="256"/>
      <c r="N73" s="171" t="s">
        <v>170</v>
      </c>
      <c r="O73" s="171" t="s">
        <v>488</v>
      </c>
      <c r="P73" s="195"/>
      <c r="Q73" s="6"/>
      <c r="R73" s="122">
        <f>H51</f>
        <v>0.11430000000000429</v>
      </c>
    </row>
    <row r="74" spans="1:18" ht="12.75">
      <c r="A74" s="6" t="s">
        <v>129</v>
      </c>
      <c r="B74" s="105">
        <v>-5.765799999999985</v>
      </c>
      <c r="C74" s="103">
        <v>1.1</v>
      </c>
      <c r="E74" s="70" t="s">
        <v>18</v>
      </c>
      <c r="F74" s="166">
        <v>1.05</v>
      </c>
      <c r="G74" s="167">
        <v>0.5461000000000131</v>
      </c>
      <c r="H74" s="72">
        <f aca="true" t="shared" si="3" ref="H74:H115">G75-G74</f>
        <v>0.050799999999994405</v>
      </c>
      <c r="I74" s="138">
        <f t="shared" si="2"/>
        <v>0.0002876443176091231</v>
      </c>
      <c r="J74" s="141">
        <v>34</v>
      </c>
      <c r="K74" s="173" t="s">
        <v>177</v>
      </c>
      <c r="L74" s="173" t="s">
        <v>40</v>
      </c>
      <c r="M74" s="173" t="s">
        <v>842</v>
      </c>
      <c r="N74" s="173" t="s">
        <v>177</v>
      </c>
      <c r="O74" s="173" t="s">
        <v>488</v>
      </c>
      <c r="P74" s="195"/>
      <c r="Q74" s="6"/>
      <c r="R74" s="122">
        <f>H96</f>
        <v>0.11430000000000407</v>
      </c>
    </row>
    <row r="75" spans="1:18" ht="12.75">
      <c r="A75" s="6" t="s">
        <v>130</v>
      </c>
      <c r="B75" s="105">
        <v>-0.38099999999999185</v>
      </c>
      <c r="C75" s="103">
        <v>1.05</v>
      </c>
      <c r="E75" s="70" t="s">
        <v>102</v>
      </c>
      <c r="F75" s="40">
        <v>1.05</v>
      </c>
      <c r="G75" s="33">
        <v>0.5969000000000075</v>
      </c>
      <c r="H75" s="16">
        <f t="shared" si="3"/>
        <v>0.10159999999998881</v>
      </c>
      <c r="I75" s="32">
        <f t="shared" si="2"/>
        <v>0.0005752886352182462</v>
      </c>
      <c r="J75" s="120">
        <v>56</v>
      </c>
      <c r="K75" s="173" t="s">
        <v>177</v>
      </c>
      <c r="L75" s="173" t="s">
        <v>40</v>
      </c>
      <c r="M75" s="173" t="s">
        <v>841</v>
      </c>
      <c r="N75" s="173" t="s">
        <v>177</v>
      </c>
      <c r="O75" s="173" t="s">
        <v>488</v>
      </c>
      <c r="P75" s="195"/>
      <c r="Q75" s="6"/>
      <c r="R75" s="122">
        <f>H113</f>
        <v>0.11430000000000451</v>
      </c>
    </row>
    <row r="76" spans="1:18" ht="12.75">
      <c r="A76" s="6" t="s">
        <v>131</v>
      </c>
      <c r="B76" s="105">
        <v>0.37465000000000664</v>
      </c>
      <c r="C76" s="103">
        <v>1.05</v>
      </c>
      <c r="E76" s="76">
        <v>551</v>
      </c>
      <c r="F76" s="168">
        <v>1.05</v>
      </c>
      <c r="G76" s="169">
        <v>0.6984999999999963</v>
      </c>
      <c r="H76" s="78">
        <f t="shared" si="3"/>
        <v>0.057150000000002144</v>
      </c>
      <c r="I76" s="146">
        <f t="shared" si="2"/>
        <v>0.0003235998573103113</v>
      </c>
      <c r="J76" s="147">
        <v>36</v>
      </c>
      <c r="K76" s="148"/>
      <c r="L76" s="174" t="s">
        <v>40</v>
      </c>
      <c r="M76" s="232"/>
      <c r="N76" s="148"/>
      <c r="O76" s="174" t="s">
        <v>488</v>
      </c>
      <c r="P76" s="195"/>
      <c r="Q76" s="6">
        <v>68</v>
      </c>
      <c r="R76" s="122">
        <f>H77</f>
        <v>0.12065000000001214</v>
      </c>
    </row>
    <row r="77" spans="1:18" ht="12.75">
      <c r="A77" s="6" t="s">
        <v>132</v>
      </c>
      <c r="B77" s="105">
        <v>2.794000000000008</v>
      </c>
      <c r="C77" s="103">
        <v>1.05</v>
      </c>
      <c r="E77" s="143" t="s">
        <v>161</v>
      </c>
      <c r="F77" s="114">
        <v>1.1</v>
      </c>
      <c r="G77" s="112">
        <v>0.7556499999999985</v>
      </c>
      <c r="H77" s="16">
        <f t="shared" si="3"/>
        <v>0.12065000000001214</v>
      </c>
      <c r="I77" s="32">
        <f t="shared" si="2"/>
        <v>0.0006831552543218114</v>
      </c>
      <c r="J77" s="120">
        <v>68</v>
      </c>
      <c r="K77" s="148"/>
      <c r="L77" s="174" t="s">
        <v>40</v>
      </c>
      <c r="M77" s="232"/>
      <c r="N77" s="148"/>
      <c r="O77" s="174" t="s">
        <v>488</v>
      </c>
      <c r="P77" s="195"/>
      <c r="Q77" s="6"/>
      <c r="R77" s="122">
        <f>H87</f>
        <v>0.12064999999998949</v>
      </c>
    </row>
    <row r="78" spans="1:18" ht="12.75">
      <c r="A78" s="6" t="s">
        <v>133</v>
      </c>
      <c r="B78" s="105">
        <v>-5.2260500000000025</v>
      </c>
      <c r="C78" s="103">
        <v>1.1</v>
      </c>
      <c r="E78" s="110" t="s">
        <v>156</v>
      </c>
      <c r="F78" s="114">
        <v>1.05</v>
      </c>
      <c r="G78" s="112">
        <v>0.8763000000000106</v>
      </c>
      <c r="H78" s="16">
        <f t="shared" si="3"/>
        <v>0.20320000000000016</v>
      </c>
      <c r="I78" s="32">
        <f t="shared" si="2"/>
        <v>0.00115057727043662</v>
      </c>
      <c r="J78" s="120">
        <v>91</v>
      </c>
      <c r="K78" s="109"/>
      <c r="L78" s="109"/>
      <c r="M78" s="109"/>
      <c r="N78" s="109"/>
      <c r="O78" s="109"/>
      <c r="P78" s="195"/>
      <c r="Q78" s="6"/>
      <c r="R78" s="122">
        <f>H94</f>
        <v>0.12065000000001191</v>
      </c>
    </row>
    <row r="79" spans="1:18" ht="12.75">
      <c r="A79" s="6" t="s">
        <v>134</v>
      </c>
      <c r="B79" s="105">
        <v>-4.1465499999999915</v>
      </c>
      <c r="C79" s="103">
        <v>1.1</v>
      </c>
      <c r="E79" s="135" t="s">
        <v>151</v>
      </c>
      <c r="F79" s="136">
        <v>1.1</v>
      </c>
      <c r="G79" s="137">
        <v>1.0795000000000108</v>
      </c>
      <c r="H79" s="72">
        <f t="shared" si="3"/>
        <v>0.01269999999999305</v>
      </c>
      <c r="I79" s="138">
        <f t="shared" si="2"/>
        <v>7.191107940224935E-05</v>
      </c>
      <c r="J79" s="141">
        <v>10</v>
      </c>
      <c r="K79" s="173" t="s">
        <v>51</v>
      </c>
      <c r="L79" s="173" t="s">
        <v>40</v>
      </c>
      <c r="M79" s="173" t="s">
        <v>579</v>
      </c>
      <c r="N79" s="173" t="s">
        <v>51</v>
      </c>
      <c r="O79" s="173" t="s">
        <v>92</v>
      </c>
      <c r="P79" s="195"/>
      <c r="Q79" s="6">
        <v>71</v>
      </c>
      <c r="R79" s="122">
        <f>H29</f>
        <v>0.12699999999999712</v>
      </c>
    </row>
    <row r="80" spans="1:18" ht="12.75">
      <c r="A80" s="6" t="s">
        <v>135</v>
      </c>
      <c r="B80" s="105">
        <v>-2.070100000000003</v>
      </c>
      <c r="C80" s="103">
        <v>1.05</v>
      </c>
      <c r="E80" s="135" t="s">
        <v>141</v>
      </c>
      <c r="F80" s="114">
        <v>1.05</v>
      </c>
      <c r="G80" s="112">
        <v>1.0922000000000038</v>
      </c>
      <c r="H80" s="16">
        <f t="shared" si="3"/>
        <v>0.279400000000003</v>
      </c>
      <c r="I80" s="32">
        <f t="shared" si="2"/>
        <v>0.0015820437468503682</v>
      </c>
      <c r="J80" s="119">
        <v>98</v>
      </c>
      <c r="K80" s="173" t="s">
        <v>51</v>
      </c>
      <c r="L80" s="173" t="s">
        <v>40</v>
      </c>
      <c r="M80" s="173" t="s">
        <v>578</v>
      </c>
      <c r="N80" s="173" t="s">
        <v>51</v>
      </c>
      <c r="O80" s="173" t="s">
        <v>92</v>
      </c>
      <c r="P80" s="195"/>
      <c r="Q80" s="6"/>
      <c r="R80" s="122">
        <f>H103</f>
        <v>0.12699999999999756</v>
      </c>
    </row>
    <row r="81" spans="1:18" ht="12.75">
      <c r="A81" s="6" t="s">
        <v>136</v>
      </c>
      <c r="B81" s="105">
        <v>-0.5651499999999913</v>
      </c>
      <c r="C81" s="103">
        <v>1.1</v>
      </c>
      <c r="E81" s="37" t="s">
        <v>10</v>
      </c>
      <c r="F81" s="40">
        <v>1.05</v>
      </c>
      <c r="G81" s="33">
        <v>1.3716000000000068</v>
      </c>
      <c r="H81" s="16">
        <f t="shared" si="3"/>
        <v>0.05715000000000203</v>
      </c>
      <c r="I81" s="32">
        <f t="shared" si="2"/>
        <v>0.0003235998573103106</v>
      </c>
      <c r="J81" s="120">
        <v>36</v>
      </c>
      <c r="K81" s="109"/>
      <c r="L81" s="109"/>
      <c r="M81" s="109"/>
      <c r="N81" s="109"/>
      <c r="O81" s="109"/>
      <c r="Q81" s="6">
        <v>73</v>
      </c>
      <c r="R81" s="122">
        <f>H112</f>
        <v>0.1333500000000054</v>
      </c>
    </row>
    <row r="82" spans="1:18" ht="12.75">
      <c r="A82" s="6" t="s">
        <v>137</v>
      </c>
      <c r="B82" s="105">
        <v>-4.90219999999999</v>
      </c>
      <c r="C82" s="103">
        <v>1.05</v>
      </c>
      <c r="E82" s="384" t="s">
        <v>99</v>
      </c>
      <c r="F82" s="386">
        <v>1.05</v>
      </c>
      <c r="G82" s="394">
        <v>1.4287500000000088</v>
      </c>
      <c r="H82" s="369">
        <f t="shared" si="3"/>
        <v>0.03174999999999373</v>
      </c>
      <c r="I82" s="383">
        <f t="shared" si="2"/>
        <v>0.00017977769850568623</v>
      </c>
      <c r="J82" s="391">
        <v>18</v>
      </c>
      <c r="K82" s="392" t="s">
        <v>171</v>
      </c>
      <c r="L82" s="392" t="s">
        <v>178</v>
      </c>
      <c r="M82" s="392" t="s">
        <v>481</v>
      </c>
      <c r="N82" s="392" t="s">
        <v>171</v>
      </c>
      <c r="O82" s="392" t="s">
        <v>91</v>
      </c>
      <c r="Q82" s="6">
        <v>74</v>
      </c>
      <c r="R82" s="122">
        <f>H18</f>
        <v>0.1396999999999906</v>
      </c>
    </row>
    <row r="83" spans="1:18" ht="12.75">
      <c r="A83" s="6" t="s">
        <v>138</v>
      </c>
      <c r="B83" s="105">
        <v>-1.2636499999999877</v>
      </c>
      <c r="C83" s="103">
        <v>1.05</v>
      </c>
      <c r="E83" s="380" t="s">
        <v>165</v>
      </c>
      <c r="F83" s="114">
        <v>1.05</v>
      </c>
      <c r="G83" s="112">
        <v>1.4605000000000026</v>
      </c>
      <c r="H83" s="16">
        <f t="shared" si="3"/>
        <v>0.057150000000002255</v>
      </c>
      <c r="I83" s="32">
        <f t="shared" si="2"/>
        <v>0.0003235998573103119</v>
      </c>
      <c r="J83" s="120">
        <v>36</v>
      </c>
      <c r="K83" s="392" t="s">
        <v>171</v>
      </c>
      <c r="L83" s="392" t="s">
        <v>178</v>
      </c>
      <c r="M83" s="392" t="s">
        <v>479</v>
      </c>
      <c r="N83" s="392" t="s">
        <v>171</v>
      </c>
      <c r="O83" s="392" t="s">
        <v>91</v>
      </c>
      <c r="Q83" s="6"/>
      <c r="R83" s="122">
        <f>H63</f>
        <v>0.13969999999999028</v>
      </c>
    </row>
    <row r="84" spans="1:18" ht="12.75">
      <c r="A84" s="6" t="s">
        <v>139</v>
      </c>
      <c r="B84" s="105">
        <v>-5.772149999999993</v>
      </c>
      <c r="C84" s="103">
        <v>1.1</v>
      </c>
      <c r="E84" s="110" t="s">
        <v>164</v>
      </c>
      <c r="F84" s="114">
        <v>1.05</v>
      </c>
      <c r="G84" s="112">
        <v>1.5176500000000048</v>
      </c>
      <c r="H84" s="16">
        <f t="shared" si="3"/>
        <v>0.050799999999994405</v>
      </c>
      <c r="I84" s="32">
        <f t="shared" si="2"/>
        <v>0.0002876443176091231</v>
      </c>
      <c r="J84" s="120">
        <v>34</v>
      </c>
      <c r="K84" s="109"/>
      <c r="L84" s="109"/>
      <c r="M84" s="109"/>
      <c r="N84" s="109"/>
      <c r="O84" s="109"/>
      <c r="Q84" s="6"/>
      <c r="R84" s="122">
        <f>H97</f>
        <v>0.1396999999999906</v>
      </c>
    </row>
    <row r="85" spans="1:18" ht="12.75">
      <c r="A85" s="6" t="s">
        <v>32</v>
      </c>
      <c r="B85" s="105">
        <v>0.11430000000000433</v>
      </c>
      <c r="C85" s="103">
        <v>1.05</v>
      </c>
      <c r="E85" s="127" t="s">
        <v>31</v>
      </c>
      <c r="F85" s="128">
        <v>1.05</v>
      </c>
      <c r="G85" s="129">
        <v>1.5684499999999992</v>
      </c>
      <c r="H85" s="65">
        <f t="shared" si="3"/>
        <v>0.006350000000007627</v>
      </c>
      <c r="I85" s="132">
        <f t="shared" si="2"/>
        <v>3.595553970118754E-05</v>
      </c>
      <c r="J85" s="133">
        <v>4</v>
      </c>
      <c r="K85" s="172" t="s">
        <v>49</v>
      </c>
      <c r="L85" s="134" t="s">
        <v>178</v>
      </c>
      <c r="M85" s="172" t="s">
        <v>463</v>
      </c>
      <c r="N85" s="172" t="s">
        <v>49</v>
      </c>
      <c r="O85" s="230" t="s">
        <v>91</v>
      </c>
      <c r="Q85" s="6">
        <v>77</v>
      </c>
      <c r="R85" s="122">
        <f>H91</f>
        <v>0.1447800000000008</v>
      </c>
    </row>
    <row r="86" spans="1:18" ht="12.75">
      <c r="A86" s="6" t="s">
        <v>140</v>
      </c>
      <c r="B86" s="105">
        <v>0.044450000000009204</v>
      </c>
      <c r="C86" s="103">
        <v>1.05</v>
      </c>
      <c r="E86" s="127" t="s">
        <v>158</v>
      </c>
      <c r="F86" s="114">
        <v>1.1</v>
      </c>
      <c r="G86" s="112">
        <v>1.5748000000000069</v>
      </c>
      <c r="H86" s="16">
        <f t="shared" si="3"/>
        <v>0.07620000000000293</v>
      </c>
      <c r="I86" s="32">
        <f t="shared" si="2"/>
        <v>0.0004314664764137488</v>
      </c>
      <c r="J86" s="120">
        <v>49</v>
      </c>
      <c r="K86" s="172" t="s">
        <v>49</v>
      </c>
      <c r="L86" s="134" t="s">
        <v>178</v>
      </c>
      <c r="M86" s="172" t="s">
        <v>464</v>
      </c>
      <c r="N86" s="172" t="s">
        <v>49</v>
      </c>
      <c r="O86" s="230" t="s">
        <v>91</v>
      </c>
      <c r="Q86" s="6">
        <v>78</v>
      </c>
      <c r="R86" s="122">
        <f>H13</f>
        <v>0.14604999999999801</v>
      </c>
    </row>
    <row r="87" spans="1:18" ht="12.75">
      <c r="A87" s="6" t="s">
        <v>141</v>
      </c>
      <c r="B87" s="105">
        <v>1.0922000000000038</v>
      </c>
      <c r="C87" s="103">
        <v>1.05</v>
      </c>
      <c r="E87" s="110" t="s">
        <v>112</v>
      </c>
      <c r="F87" s="114">
        <v>1.05</v>
      </c>
      <c r="G87" s="112">
        <v>1.6510000000000098</v>
      </c>
      <c r="H87" s="16">
        <f t="shared" si="3"/>
        <v>0.12064999999998949</v>
      </c>
      <c r="I87" s="32">
        <f t="shared" si="2"/>
        <v>0.0006831552543216831</v>
      </c>
      <c r="J87" s="120">
        <v>68</v>
      </c>
      <c r="K87" s="109"/>
      <c r="L87" s="109"/>
      <c r="M87" s="109"/>
      <c r="N87" s="109"/>
      <c r="O87" s="109"/>
      <c r="Q87" s="6"/>
      <c r="R87" s="122">
        <f>H55</f>
        <v>0.14604999999999801</v>
      </c>
    </row>
    <row r="88" spans="1:18" ht="12.75">
      <c r="A88" s="6" t="s">
        <v>142</v>
      </c>
      <c r="B88" s="105">
        <v>-2.311400000000005</v>
      </c>
      <c r="C88" s="103">
        <v>1.1</v>
      </c>
      <c r="E88" s="57" t="s">
        <v>4</v>
      </c>
      <c r="F88" s="121">
        <v>1.05</v>
      </c>
      <c r="G88" s="116">
        <v>1.7716499999999993</v>
      </c>
      <c r="H88" s="59">
        <f t="shared" si="3"/>
        <v>0</v>
      </c>
      <c r="I88" s="126">
        <f t="shared" si="2"/>
        <v>0</v>
      </c>
      <c r="J88" s="124">
        <v>1</v>
      </c>
      <c r="K88" s="171" t="s">
        <v>44</v>
      </c>
      <c r="L88" s="117" t="s">
        <v>178</v>
      </c>
      <c r="M88" s="171" t="s">
        <v>462</v>
      </c>
      <c r="N88" s="171" t="s">
        <v>44</v>
      </c>
      <c r="O88" s="171" t="s">
        <v>91</v>
      </c>
      <c r="P88" s="195"/>
      <c r="Q88" s="6">
        <v>80</v>
      </c>
      <c r="R88" s="122">
        <f>H33</f>
        <v>0.15239999999998322</v>
      </c>
    </row>
    <row r="89" spans="1:18" ht="12.75">
      <c r="A89" s="6" t="s">
        <v>143</v>
      </c>
      <c r="B89" s="105">
        <v>2.9717999999999996</v>
      </c>
      <c r="C89" s="103">
        <v>1.05</v>
      </c>
      <c r="E89" s="125" t="s">
        <v>149</v>
      </c>
      <c r="F89" s="114">
        <v>1.05</v>
      </c>
      <c r="G89" s="112">
        <v>1.7716499999999993</v>
      </c>
      <c r="H89" s="16">
        <f t="shared" si="3"/>
        <v>0.19685000000001507</v>
      </c>
      <c r="I89" s="32">
        <f t="shared" si="2"/>
        <v>0.00111462173073556</v>
      </c>
      <c r="J89" s="120">
        <v>89</v>
      </c>
      <c r="K89" s="171" t="s">
        <v>44</v>
      </c>
      <c r="L89" s="117" t="s">
        <v>178</v>
      </c>
      <c r="M89" s="171" t="s">
        <v>461</v>
      </c>
      <c r="N89" s="171" t="s">
        <v>44</v>
      </c>
      <c r="O89" s="300" t="s">
        <v>91</v>
      </c>
      <c r="P89" s="195"/>
      <c r="Q89" s="6"/>
      <c r="R89" s="122">
        <f>H42</f>
        <v>0.15240000000000586</v>
      </c>
    </row>
    <row r="90" spans="1:18" ht="12.75">
      <c r="A90" s="6" t="s">
        <v>144</v>
      </c>
      <c r="B90" s="105">
        <v>-9.9314</v>
      </c>
      <c r="C90" s="103">
        <v>1.1</v>
      </c>
      <c r="E90" s="162" t="s">
        <v>166</v>
      </c>
      <c r="F90" s="128">
        <v>1.1</v>
      </c>
      <c r="G90" s="129">
        <v>1.9685000000000143</v>
      </c>
      <c r="H90" s="65">
        <f t="shared" si="3"/>
        <v>0.03301999999999072</v>
      </c>
      <c r="I90" s="132">
        <f t="shared" si="2"/>
        <v>0.0001869688064458981</v>
      </c>
      <c r="J90" s="133">
        <v>24</v>
      </c>
      <c r="K90" s="172" t="s">
        <v>172</v>
      </c>
      <c r="L90" s="134" t="s">
        <v>178</v>
      </c>
      <c r="M90" s="172" t="s">
        <v>465</v>
      </c>
      <c r="N90" s="172" t="s">
        <v>172</v>
      </c>
      <c r="O90" s="172" t="s">
        <v>91</v>
      </c>
      <c r="Q90" s="6">
        <v>82</v>
      </c>
      <c r="R90" s="122">
        <f>H35</f>
        <v>0.15874999999999106</v>
      </c>
    </row>
    <row r="91" spans="1:18" ht="12.75">
      <c r="A91" s="6" t="s">
        <v>145</v>
      </c>
      <c r="B91" s="105">
        <v>-5.333999999999999</v>
      </c>
      <c r="C91" s="103">
        <v>1.1</v>
      </c>
      <c r="E91" s="163" t="s">
        <v>16</v>
      </c>
      <c r="F91" s="40">
        <v>1.05</v>
      </c>
      <c r="G91" s="33">
        <v>2.001520000000005</v>
      </c>
      <c r="H91" s="16">
        <f t="shared" si="3"/>
        <v>0.1447800000000008</v>
      </c>
      <c r="I91" s="32">
        <f t="shared" si="2"/>
        <v>0.0008197863051860957</v>
      </c>
      <c r="J91" s="120">
        <v>77</v>
      </c>
      <c r="K91" s="172" t="s">
        <v>172</v>
      </c>
      <c r="L91" s="134" t="s">
        <v>178</v>
      </c>
      <c r="M91" s="172" t="s">
        <v>466</v>
      </c>
      <c r="N91" s="172" t="s">
        <v>172</v>
      </c>
      <c r="O91" s="301" t="s">
        <v>91</v>
      </c>
      <c r="Q91" s="6">
        <v>83</v>
      </c>
      <c r="R91" s="122">
        <f>H26</f>
        <v>0.16509999999999891</v>
      </c>
    </row>
    <row r="92" spans="1:18" ht="12.75">
      <c r="A92" s="6" t="s">
        <v>146</v>
      </c>
      <c r="B92" s="105">
        <v>-3.9814499999999926</v>
      </c>
      <c r="C92" s="103">
        <v>1.05</v>
      </c>
      <c r="E92" s="380">
        <v>597</v>
      </c>
      <c r="F92" s="381">
        <v>1.05</v>
      </c>
      <c r="G92" s="382">
        <v>2.146300000000006</v>
      </c>
      <c r="H92" s="369">
        <f t="shared" si="3"/>
        <v>0.0698499999999953</v>
      </c>
      <c r="I92" s="383">
        <f t="shared" si="2"/>
        <v>0.00039551093671256126</v>
      </c>
      <c r="J92" s="391">
        <v>46</v>
      </c>
      <c r="K92" s="393"/>
      <c r="L92" s="393" t="s">
        <v>178</v>
      </c>
      <c r="M92" s="393"/>
      <c r="N92" s="393"/>
      <c r="O92" s="392" t="s">
        <v>488</v>
      </c>
      <c r="Q92" s="6"/>
      <c r="R92" s="122">
        <f>H40</f>
        <v>0.1650999999999987</v>
      </c>
    </row>
    <row r="93" spans="1:18" ht="12.75">
      <c r="A93" s="6" t="s">
        <v>147</v>
      </c>
      <c r="B93" s="105">
        <v>4.724399999999998</v>
      </c>
      <c r="C93" s="103">
        <v>1.05</v>
      </c>
      <c r="E93" s="380" t="s">
        <v>127</v>
      </c>
      <c r="F93" s="114">
        <v>1.05</v>
      </c>
      <c r="G93" s="112">
        <v>2.216150000000001</v>
      </c>
      <c r="H93" s="16">
        <f t="shared" si="3"/>
        <v>0.10794999999999666</v>
      </c>
      <c r="I93" s="32">
        <f t="shared" si="2"/>
        <v>0.000611244174919435</v>
      </c>
      <c r="J93" s="120">
        <v>59</v>
      </c>
      <c r="K93" s="393"/>
      <c r="L93" s="393" t="s">
        <v>178</v>
      </c>
      <c r="M93" s="393"/>
      <c r="N93" s="393"/>
      <c r="O93" s="392" t="s">
        <v>488</v>
      </c>
      <c r="Q93" s="6">
        <v>85</v>
      </c>
      <c r="R93" s="122">
        <f>H20</f>
        <v>0.17145000000000632</v>
      </c>
    </row>
    <row r="94" spans="1:18" ht="12.75">
      <c r="A94" s="6">
        <v>605</v>
      </c>
      <c r="B94" s="105">
        <v>-0.5207000000000047</v>
      </c>
      <c r="C94" s="103">
        <v>1.1</v>
      </c>
      <c r="E94" s="57" t="s">
        <v>1</v>
      </c>
      <c r="F94" s="121">
        <v>1.05</v>
      </c>
      <c r="G94" s="116">
        <v>2.324099999999998</v>
      </c>
      <c r="H94" s="59">
        <f t="shared" si="3"/>
        <v>0.12065000000001191</v>
      </c>
      <c r="I94" s="126">
        <f t="shared" si="2"/>
        <v>0.0006831552543218101</v>
      </c>
      <c r="J94" s="124">
        <v>68</v>
      </c>
      <c r="K94" s="117"/>
      <c r="L94" s="117" t="s">
        <v>178</v>
      </c>
      <c r="M94" s="256"/>
      <c r="N94" s="117"/>
      <c r="O94" s="171" t="s">
        <v>488</v>
      </c>
      <c r="Q94" s="6"/>
      <c r="R94" s="122">
        <f>H73</f>
        <v>0.17145000000000649</v>
      </c>
    </row>
    <row r="95" spans="1:18" ht="12.75">
      <c r="A95" s="6" t="s">
        <v>148</v>
      </c>
      <c r="B95" s="105">
        <v>-4.4386499999999875</v>
      </c>
      <c r="C95" s="103">
        <v>1.1</v>
      </c>
      <c r="E95" s="125" t="s">
        <v>29</v>
      </c>
      <c r="F95" s="113">
        <v>1.05</v>
      </c>
      <c r="G95" s="111">
        <v>2.4447500000000097</v>
      </c>
      <c r="H95" s="16">
        <f t="shared" si="3"/>
        <v>0.06349999999998746</v>
      </c>
      <c r="I95" s="32">
        <f t="shared" si="2"/>
        <v>0.00035955539701137246</v>
      </c>
      <c r="J95" s="120">
        <v>42</v>
      </c>
      <c r="K95" s="117"/>
      <c r="L95" s="117" t="s">
        <v>178</v>
      </c>
      <c r="M95" s="256"/>
      <c r="N95" s="117"/>
      <c r="O95" s="171" t="s">
        <v>488</v>
      </c>
      <c r="Q95" s="6">
        <v>87</v>
      </c>
      <c r="R95" s="122">
        <f>H38</f>
        <v>0.17780000000001417</v>
      </c>
    </row>
    <row r="96" spans="1:18" ht="12.75">
      <c r="A96" s="6" t="s">
        <v>149</v>
      </c>
      <c r="B96" s="105">
        <v>1.7716499999999993</v>
      </c>
      <c r="C96" s="103">
        <v>1.05</v>
      </c>
      <c r="E96" s="178" t="s">
        <v>23</v>
      </c>
      <c r="F96" s="395">
        <v>1.05</v>
      </c>
      <c r="G96" s="403">
        <v>2.508249999999997</v>
      </c>
      <c r="H96" s="396">
        <f t="shared" si="3"/>
        <v>0.11430000000000407</v>
      </c>
      <c r="I96" s="397">
        <f t="shared" si="2"/>
        <v>0.0006471997146206212</v>
      </c>
      <c r="J96" s="405">
        <v>62</v>
      </c>
      <c r="K96" s="406"/>
      <c r="L96" s="406"/>
      <c r="M96" s="406" t="s">
        <v>765</v>
      </c>
      <c r="N96" s="406"/>
      <c r="O96" s="406" t="s">
        <v>91</v>
      </c>
      <c r="Q96" s="6"/>
      <c r="R96" s="122">
        <f>H100</f>
        <v>0.17779999999999152</v>
      </c>
    </row>
    <row r="97" spans="1:18" ht="12.75">
      <c r="A97" s="6" t="s">
        <v>150</v>
      </c>
      <c r="B97" s="105">
        <v>3.1813500000000077</v>
      </c>
      <c r="C97" s="103">
        <v>1.05</v>
      </c>
      <c r="E97" s="76" t="s">
        <v>20</v>
      </c>
      <c r="F97" s="168">
        <v>1.05</v>
      </c>
      <c r="G97" s="169">
        <v>2.6225500000000013</v>
      </c>
      <c r="H97" s="78">
        <f t="shared" si="3"/>
        <v>0.1396999999999906</v>
      </c>
      <c r="I97" s="146">
        <f t="shared" si="2"/>
        <v>0.0007910218734251225</v>
      </c>
      <c r="J97" s="147">
        <v>74</v>
      </c>
      <c r="K97" s="148"/>
      <c r="L97" s="148" t="s">
        <v>178</v>
      </c>
      <c r="M97" s="232"/>
      <c r="N97" s="148"/>
      <c r="O97" s="174" t="s">
        <v>488</v>
      </c>
      <c r="Q97" s="6">
        <v>89</v>
      </c>
      <c r="R97" s="122">
        <f>H24</f>
        <v>0.19684999999999242</v>
      </c>
    </row>
    <row r="98" spans="1:18" ht="12.75">
      <c r="A98" s="6" t="s">
        <v>151</v>
      </c>
      <c r="B98" s="105">
        <v>1.0795000000000108</v>
      </c>
      <c r="C98" s="103">
        <v>1.1</v>
      </c>
      <c r="E98" s="76" t="s">
        <v>11</v>
      </c>
      <c r="F98" s="40">
        <v>1.05</v>
      </c>
      <c r="G98" s="33">
        <v>2.762249999999992</v>
      </c>
      <c r="H98" s="16">
        <f t="shared" si="3"/>
        <v>0.025400000000008305</v>
      </c>
      <c r="I98" s="32">
        <f t="shared" si="2"/>
        <v>0.00014382215880462442</v>
      </c>
      <c r="J98" s="120">
        <v>14</v>
      </c>
      <c r="K98" s="148"/>
      <c r="L98" s="148" t="s">
        <v>178</v>
      </c>
      <c r="M98" s="232"/>
      <c r="N98" s="148"/>
      <c r="O98" s="174" t="s">
        <v>488</v>
      </c>
      <c r="Q98" s="6"/>
      <c r="R98" s="122">
        <f>H89</f>
        <v>0.19685000000001507</v>
      </c>
    </row>
    <row r="99" spans="1:18" ht="12.75">
      <c r="A99" s="6" t="s">
        <v>152</v>
      </c>
      <c r="B99" s="105">
        <v>-2.5590499999999916</v>
      </c>
      <c r="C99" s="103">
        <v>1.1</v>
      </c>
      <c r="E99" s="178" t="s">
        <v>6</v>
      </c>
      <c r="F99" s="395">
        <v>1.05</v>
      </c>
      <c r="G99" s="403">
        <v>2.78765</v>
      </c>
      <c r="H99" s="396">
        <f t="shared" si="3"/>
        <v>0.006350000000007849</v>
      </c>
      <c r="I99" s="397">
        <f t="shared" si="2"/>
        <v>3.595553970118879E-05</v>
      </c>
      <c r="J99" s="405">
        <v>4</v>
      </c>
      <c r="K99" s="406"/>
      <c r="L99" s="406"/>
      <c r="M99" s="406" t="s">
        <v>765</v>
      </c>
      <c r="N99" s="406"/>
      <c r="O99" s="406" t="s">
        <v>91</v>
      </c>
      <c r="Q99" s="6">
        <v>91</v>
      </c>
      <c r="R99" s="122">
        <f>H78</f>
        <v>0.20320000000000016</v>
      </c>
    </row>
    <row r="100" spans="1:18" ht="12.75">
      <c r="A100" s="6" t="s">
        <v>153</v>
      </c>
      <c r="B100" s="105">
        <v>-1.4795500000000033</v>
      </c>
      <c r="C100" s="103">
        <v>1.1</v>
      </c>
      <c r="E100" s="110" t="s">
        <v>132</v>
      </c>
      <c r="F100" s="114">
        <v>1.05</v>
      </c>
      <c r="G100" s="112">
        <v>2.794000000000008</v>
      </c>
      <c r="H100" s="16">
        <f t="shared" si="3"/>
        <v>0.17779999999999152</v>
      </c>
      <c r="I100" s="32">
        <f t="shared" si="2"/>
        <v>0.0010067551116319938</v>
      </c>
      <c r="J100" s="120">
        <v>87</v>
      </c>
      <c r="K100" s="109"/>
      <c r="L100" s="109"/>
      <c r="M100" s="109"/>
      <c r="N100" s="109"/>
      <c r="O100" s="109"/>
      <c r="Q100" s="6">
        <v>92</v>
      </c>
      <c r="R100" s="122">
        <f>H17</f>
        <v>0.21590000000001552</v>
      </c>
    </row>
    <row r="101" spans="1:18" ht="12.75">
      <c r="A101" s="6" t="s">
        <v>154</v>
      </c>
      <c r="B101" s="105">
        <v>-0.8064499999999929</v>
      </c>
      <c r="C101" s="103">
        <v>1.1</v>
      </c>
      <c r="E101" s="143" t="s">
        <v>143</v>
      </c>
      <c r="F101" s="144">
        <v>1.05</v>
      </c>
      <c r="G101" s="145">
        <v>2.9717999999999996</v>
      </c>
      <c r="H101" s="78">
        <f t="shared" si="3"/>
        <v>0.0190500000000009</v>
      </c>
      <c r="I101" s="146">
        <f t="shared" si="2"/>
        <v>0.00010786661910343814</v>
      </c>
      <c r="J101" s="147">
        <v>12</v>
      </c>
      <c r="K101" s="174" t="s">
        <v>53</v>
      </c>
      <c r="L101" s="148" t="s">
        <v>178</v>
      </c>
      <c r="M101" s="174" t="s">
        <v>467</v>
      </c>
      <c r="N101" s="174" t="s">
        <v>53</v>
      </c>
      <c r="O101" s="174" t="s">
        <v>91</v>
      </c>
      <c r="P101" s="195"/>
      <c r="Q101" s="6"/>
      <c r="R101" s="122">
        <f>H65</f>
        <v>0.2159000000000157</v>
      </c>
    </row>
    <row r="102" spans="1:18" ht="12.75">
      <c r="A102" s="6" t="s">
        <v>155</v>
      </c>
      <c r="B102" s="105">
        <v>3.2702500000000034</v>
      </c>
      <c r="C102" s="103">
        <v>1.05</v>
      </c>
      <c r="E102" s="76" t="s">
        <v>3</v>
      </c>
      <c r="F102" s="40">
        <v>1.05</v>
      </c>
      <c r="G102" s="33">
        <v>2.9908500000000005</v>
      </c>
      <c r="H102" s="16">
        <f t="shared" si="3"/>
        <v>0.06350000000000966</v>
      </c>
      <c r="I102" s="32">
        <f t="shared" si="2"/>
        <v>0.0003595553970114982</v>
      </c>
      <c r="J102" s="120">
        <v>42</v>
      </c>
      <c r="K102" s="174" t="s">
        <v>53</v>
      </c>
      <c r="L102" s="148" t="s">
        <v>178</v>
      </c>
      <c r="M102" s="174" t="s">
        <v>468</v>
      </c>
      <c r="N102" s="174" t="s">
        <v>53</v>
      </c>
      <c r="O102" s="303" t="s">
        <v>91</v>
      </c>
      <c r="P102" s="195"/>
      <c r="Q102" s="6">
        <v>94</v>
      </c>
      <c r="R102" s="122">
        <f>H109</f>
        <v>0.22860000000000857</v>
      </c>
    </row>
    <row r="103" spans="1:18" ht="12.75">
      <c r="A103" s="6" t="s">
        <v>156</v>
      </c>
      <c r="B103" s="105">
        <v>0.8763000000000106</v>
      </c>
      <c r="C103" s="103">
        <v>1.05</v>
      </c>
      <c r="E103" s="178" t="s">
        <v>22</v>
      </c>
      <c r="F103" s="395">
        <v>1.05</v>
      </c>
      <c r="G103" s="403">
        <v>3.05435000000001</v>
      </c>
      <c r="H103" s="396">
        <f t="shared" si="3"/>
        <v>0.12699999999999756</v>
      </c>
      <c r="I103" s="397">
        <f t="shared" si="2"/>
        <v>0.0007191107940228732</v>
      </c>
      <c r="J103" s="405">
        <v>71</v>
      </c>
      <c r="K103" s="406"/>
      <c r="L103" s="406"/>
      <c r="M103" s="406" t="s">
        <v>421</v>
      </c>
      <c r="N103" s="406"/>
      <c r="O103" s="406" t="s">
        <v>91</v>
      </c>
      <c r="P103" s="195"/>
      <c r="Q103" s="6">
        <v>95</v>
      </c>
      <c r="R103" s="122">
        <f>H56</f>
        <v>0.24130000000000162</v>
      </c>
    </row>
    <row r="104" spans="1:18" ht="12.75">
      <c r="A104" s="6" t="s">
        <v>157</v>
      </c>
      <c r="B104" s="105">
        <v>-2.31774999999999</v>
      </c>
      <c r="C104" s="103">
        <v>1.05</v>
      </c>
      <c r="E104" s="380" t="s">
        <v>150</v>
      </c>
      <c r="F104" s="381">
        <v>1.05</v>
      </c>
      <c r="G104" s="382">
        <v>3.1813500000000077</v>
      </c>
      <c r="H104" s="369">
        <f t="shared" si="3"/>
        <v>0.025399999999985656</v>
      </c>
      <c r="I104" s="383">
        <f t="shared" si="2"/>
        <v>0.00014382215880449618</v>
      </c>
      <c r="J104" s="391">
        <v>14</v>
      </c>
      <c r="K104" s="392" t="s">
        <v>55</v>
      </c>
      <c r="L104" s="393" t="s">
        <v>178</v>
      </c>
      <c r="M104" s="392" t="s">
        <v>469</v>
      </c>
      <c r="N104" s="392" t="s">
        <v>55</v>
      </c>
      <c r="O104" s="392" t="s">
        <v>91</v>
      </c>
      <c r="P104" s="195"/>
      <c r="Q104" s="6">
        <v>96</v>
      </c>
      <c r="R104" s="122">
        <f>H27</f>
        <v>0.24764999999998683</v>
      </c>
    </row>
    <row r="105" spans="1:18" ht="12.75">
      <c r="A105" s="6" t="s">
        <v>158</v>
      </c>
      <c r="B105" s="105">
        <v>1.5748000000000069</v>
      </c>
      <c r="C105" s="103">
        <v>1.1</v>
      </c>
      <c r="E105" s="384" t="s">
        <v>15</v>
      </c>
      <c r="F105" s="40">
        <v>1.05</v>
      </c>
      <c r="G105" s="33">
        <v>3.2067499999999933</v>
      </c>
      <c r="H105" s="16">
        <f t="shared" si="3"/>
        <v>0.0381000000000018</v>
      </c>
      <c r="I105" s="32">
        <f t="shared" si="2"/>
        <v>0.00021573323820687628</v>
      </c>
      <c r="J105" s="120">
        <v>25</v>
      </c>
      <c r="K105" s="392" t="s">
        <v>55</v>
      </c>
      <c r="L105" s="393" t="s">
        <v>178</v>
      </c>
      <c r="M105" s="392" t="s">
        <v>470</v>
      </c>
      <c r="N105" s="392" t="s">
        <v>55</v>
      </c>
      <c r="O105" s="393" t="s">
        <v>91</v>
      </c>
      <c r="P105" s="195"/>
      <c r="Q105" s="6">
        <v>97</v>
      </c>
      <c r="R105" s="122">
        <f>H107</f>
        <v>0.27304999999999513</v>
      </c>
    </row>
    <row r="106" spans="1:18" ht="12.75">
      <c r="A106" s="6" t="s">
        <v>159</v>
      </c>
      <c r="B106" s="105">
        <v>-4.724399999999998</v>
      </c>
      <c r="C106" s="103">
        <v>1.1</v>
      </c>
      <c r="E106" s="83" t="s">
        <v>8</v>
      </c>
      <c r="F106" s="155">
        <v>1.05</v>
      </c>
      <c r="G106" s="156">
        <v>3.244849999999995</v>
      </c>
      <c r="H106" s="85">
        <f t="shared" si="3"/>
        <v>0.025400000000008305</v>
      </c>
      <c r="I106" s="157">
        <f t="shared" si="2"/>
        <v>0.00014382215880462442</v>
      </c>
      <c r="J106" s="158">
        <v>14</v>
      </c>
      <c r="K106" s="175" t="s">
        <v>56</v>
      </c>
      <c r="L106" s="175" t="s">
        <v>178</v>
      </c>
      <c r="M106" s="175" t="s">
        <v>471</v>
      </c>
      <c r="N106" s="175" t="s">
        <v>56</v>
      </c>
      <c r="O106" s="175" t="s">
        <v>91</v>
      </c>
      <c r="Q106" s="6">
        <v>98</v>
      </c>
      <c r="R106" s="122">
        <f>H80</f>
        <v>0.279400000000003</v>
      </c>
    </row>
    <row r="107" spans="1:18" ht="12.75">
      <c r="A107" s="6" t="s">
        <v>160</v>
      </c>
      <c r="B107" s="105">
        <v>-1.301749999999989</v>
      </c>
      <c r="C107" s="103">
        <v>1.05</v>
      </c>
      <c r="E107" s="150" t="s">
        <v>155</v>
      </c>
      <c r="F107" s="114">
        <v>1.05</v>
      </c>
      <c r="G107" s="112">
        <v>3.2702500000000034</v>
      </c>
      <c r="H107" s="16">
        <f t="shared" si="3"/>
        <v>0.27304999999999513</v>
      </c>
      <c r="I107" s="32">
        <f t="shared" si="2"/>
        <v>0.0015460882071491795</v>
      </c>
      <c r="J107" s="120">
        <v>97</v>
      </c>
      <c r="K107" s="175" t="s">
        <v>56</v>
      </c>
      <c r="L107" s="175" t="s">
        <v>178</v>
      </c>
      <c r="M107" s="175" t="s">
        <v>472</v>
      </c>
      <c r="N107" s="175" t="s">
        <v>56</v>
      </c>
      <c r="O107" s="302" t="s">
        <v>91</v>
      </c>
      <c r="Q107" s="6">
        <v>99</v>
      </c>
      <c r="R107" s="122">
        <f>H14</f>
        <v>0.2857499999999886</v>
      </c>
    </row>
    <row r="108" spans="1:18" ht="12.75">
      <c r="A108" s="6" t="s">
        <v>161</v>
      </c>
      <c r="B108" s="105">
        <v>0.7556499999999985</v>
      </c>
      <c r="C108" s="103">
        <v>1.1</v>
      </c>
      <c r="E108" s="76" t="s">
        <v>17</v>
      </c>
      <c r="F108" s="168">
        <v>1.05</v>
      </c>
      <c r="G108" s="169">
        <v>3.5432999999999986</v>
      </c>
      <c r="H108" s="78">
        <f t="shared" si="3"/>
        <v>0.057150000000002255</v>
      </c>
      <c r="I108" s="146">
        <f t="shared" si="2"/>
        <v>0.0003235998573103119</v>
      </c>
      <c r="J108" s="147">
        <v>36</v>
      </c>
      <c r="K108" s="148"/>
      <c r="L108" s="174" t="s">
        <v>179</v>
      </c>
      <c r="M108" s="232"/>
      <c r="N108" s="148"/>
      <c r="O108" s="174" t="s">
        <v>488</v>
      </c>
      <c r="Q108" s="6"/>
      <c r="R108" s="122">
        <f>H110</f>
        <v>0.2857499999999886</v>
      </c>
    </row>
    <row r="109" spans="1:18" ht="12.75">
      <c r="A109" s="6" t="s">
        <v>162</v>
      </c>
      <c r="B109" s="105">
        <v>-0.5270499999999899</v>
      </c>
      <c r="C109" s="103">
        <v>1.1</v>
      </c>
      <c r="E109" s="76" t="s">
        <v>13</v>
      </c>
      <c r="F109" s="40">
        <v>1.05</v>
      </c>
      <c r="G109" s="33">
        <v>3.600450000000001</v>
      </c>
      <c r="H109" s="16">
        <f t="shared" si="3"/>
        <v>0.22860000000000857</v>
      </c>
      <c r="I109" s="32">
        <f t="shared" si="2"/>
        <v>0.001294399429241245</v>
      </c>
      <c r="J109" s="120">
        <v>94</v>
      </c>
      <c r="K109" s="148"/>
      <c r="L109" s="174" t="s">
        <v>179</v>
      </c>
      <c r="M109" s="232"/>
      <c r="N109" s="148"/>
      <c r="O109" s="174" t="s">
        <v>488</v>
      </c>
      <c r="Q109" s="6">
        <v>101</v>
      </c>
      <c r="R109" s="122">
        <f>H31</f>
        <v>0.3238500000000122</v>
      </c>
    </row>
    <row r="110" spans="1:18" ht="12.75">
      <c r="A110" s="6" t="s">
        <v>163</v>
      </c>
      <c r="B110" s="105">
        <v>0.19684999999999242</v>
      </c>
      <c r="C110" s="103">
        <v>1.05</v>
      </c>
      <c r="E110" s="184">
        <v>566</v>
      </c>
      <c r="F110" s="185">
        <v>1.05</v>
      </c>
      <c r="G110" s="129">
        <v>3.8290500000000094</v>
      </c>
      <c r="H110" s="65">
        <f t="shared" si="3"/>
        <v>0.2857499999999886</v>
      </c>
      <c r="I110" s="132">
        <f t="shared" si="2"/>
        <v>0.0016179992865514312</v>
      </c>
      <c r="J110" s="133">
        <v>99</v>
      </c>
      <c r="K110" s="134"/>
      <c r="L110" s="172" t="s">
        <v>179</v>
      </c>
      <c r="M110" s="230"/>
      <c r="N110" s="134"/>
      <c r="O110" s="172" t="s">
        <v>488</v>
      </c>
      <c r="Q110" s="6">
        <v>102</v>
      </c>
      <c r="R110" s="122">
        <f>H28</f>
        <v>0.33655000000000523</v>
      </c>
    </row>
    <row r="111" spans="1:18" ht="12.75">
      <c r="A111" s="107">
        <v>597</v>
      </c>
      <c r="B111" s="105">
        <v>2.146300000000006</v>
      </c>
      <c r="C111" s="103">
        <v>1.05</v>
      </c>
      <c r="E111" s="63" t="s">
        <v>24</v>
      </c>
      <c r="F111" s="40">
        <v>1.05</v>
      </c>
      <c r="G111" s="33">
        <v>4.114799999999998</v>
      </c>
      <c r="H111" s="16">
        <f t="shared" si="3"/>
        <v>0.47624999999999496</v>
      </c>
      <c r="I111" s="32">
        <f t="shared" si="2"/>
        <v>0.0026966654775857977</v>
      </c>
      <c r="J111" s="120">
        <v>103</v>
      </c>
      <c r="K111" s="134"/>
      <c r="L111" s="172" t="s">
        <v>179</v>
      </c>
      <c r="M111" s="230"/>
      <c r="N111" s="134"/>
      <c r="O111" s="172" t="s">
        <v>488</v>
      </c>
      <c r="Q111" s="6">
        <v>103</v>
      </c>
      <c r="R111" s="122">
        <f>H111</f>
        <v>0.47624999999999496</v>
      </c>
    </row>
    <row r="112" spans="1:18" ht="12.75">
      <c r="A112" s="6" t="s">
        <v>164</v>
      </c>
      <c r="B112" s="105">
        <v>1.5176500000000048</v>
      </c>
      <c r="C112" s="103">
        <v>1.05</v>
      </c>
      <c r="E112" s="135" t="s">
        <v>115</v>
      </c>
      <c r="F112" s="136">
        <v>1.05</v>
      </c>
      <c r="G112" s="137">
        <v>4.591049999999993</v>
      </c>
      <c r="H112" s="72">
        <f t="shared" si="3"/>
        <v>0.1333500000000054</v>
      </c>
      <c r="I112" s="138">
        <f t="shared" si="2"/>
        <v>0.0007550663337240619</v>
      </c>
      <c r="J112" s="141">
        <v>73</v>
      </c>
      <c r="K112" s="142"/>
      <c r="L112" s="173" t="s">
        <v>179</v>
      </c>
      <c r="M112" s="142"/>
      <c r="N112" s="142"/>
      <c r="O112" s="173" t="s">
        <v>488</v>
      </c>
      <c r="Q112" s="6">
        <v>104</v>
      </c>
      <c r="R112" s="122">
        <f>H11</f>
        <v>0.6032500000000152</v>
      </c>
    </row>
    <row r="113" spans="1:18" ht="12.75">
      <c r="A113" s="6" t="s">
        <v>165</v>
      </c>
      <c r="B113" s="105">
        <v>1.4605000000000026</v>
      </c>
      <c r="C113" s="103">
        <v>1.05</v>
      </c>
      <c r="E113" s="135" t="s">
        <v>147</v>
      </c>
      <c r="F113" s="114">
        <v>1.05</v>
      </c>
      <c r="G113" s="112">
        <v>4.724399999999998</v>
      </c>
      <c r="H113" s="16">
        <f t="shared" si="3"/>
        <v>0.11430000000000451</v>
      </c>
      <c r="I113" s="32">
        <f t="shared" si="2"/>
        <v>0.0006471997146206238</v>
      </c>
      <c r="J113" s="120">
        <v>62</v>
      </c>
      <c r="K113" s="142"/>
      <c r="L113" s="173" t="s">
        <v>179</v>
      </c>
      <c r="M113" s="142"/>
      <c r="N113" s="142"/>
      <c r="O113" s="173" t="s">
        <v>488</v>
      </c>
      <c r="Q113" s="6">
        <v>105</v>
      </c>
      <c r="R113" s="122">
        <f>H9</f>
        <v>1.104899999999997</v>
      </c>
    </row>
    <row r="114" spans="1:18" ht="12.75">
      <c r="A114" s="6" t="s">
        <v>166</v>
      </c>
      <c r="B114" s="105">
        <v>1.9685000000000143</v>
      </c>
      <c r="C114" s="103">
        <v>1.1</v>
      </c>
      <c r="E114" s="63" t="s">
        <v>14</v>
      </c>
      <c r="F114" s="164">
        <v>1.05</v>
      </c>
      <c r="G114" s="165">
        <v>4.838700000000003</v>
      </c>
      <c r="H114" s="65">
        <f t="shared" si="3"/>
        <v>0.03810000000000091</v>
      </c>
      <c r="I114" s="132">
        <f t="shared" si="2"/>
        <v>0.00021573323820687126</v>
      </c>
      <c r="J114" s="133">
        <v>25</v>
      </c>
      <c r="K114" s="172" t="s">
        <v>176</v>
      </c>
      <c r="L114" s="172" t="s">
        <v>179</v>
      </c>
      <c r="M114" s="230" t="s">
        <v>499</v>
      </c>
      <c r="N114" s="172" t="s">
        <v>176</v>
      </c>
      <c r="O114" s="172" t="s">
        <v>91</v>
      </c>
      <c r="Q114" s="6">
        <v>106</v>
      </c>
      <c r="R114" s="122">
        <f>H10</f>
        <v>2.451099999999995</v>
      </c>
    </row>
    <row r="115" spans="1:18" ht="12.75">
      <c r="A115" s="6" t="s">
        <v>167</v>
      </c>
      <c r="B115" s="105">
        <v>-4.552949999999992</v>
      </c>
      <c r="C115" s="103">
        <v>1.1</v>
      </c>
      <c r="E115" s="127" t="s">
        <v>116</v>
      </c>
      <c r="F115" s="114">
        <v>1.05</v>
      </c>
      <c r="G115" s="112">
        <v>4.876800000000004</v>
      </c>
      <c r="H115" s="16">
        <f t="shared" si="3"/>
        <v>9994.1232</v>
      </c>
      <c r="I115" s="32">
        <f t="shared" si="2"/>
        <v>56.58962102294926</v>
      </c>
      <c r="J115" s="120"/>
      <c r="K115" s="172" t="s">
        <v>176</v>
      </c>
      <c r="L115" s="172" t="s">
        <v>179</v>
      </c>
      <c r="M115" s="230" t="s">
        <v>498</v>
      </c>
      <c r="N115" s="172" t="s">
        <v>176</v>
      </c>
      <c r="O115" s="301" t="s">
        <v>91</v>
      </c>
      <c r="Q115" s="176"/>
      <c r="R115" s="177"/>
    </row>
    <row r="116" spans="1:18" ht="12.75">
      <c r="A116" s="6" t="s">
        <v>28</v>
      </c>
      <c r="B116" s="105">
        <v>-0.48894999999998845</v>
      </c>
      <c r="C116" s="103">
        <v>1.05</v>
      </c>
      <c r="E116" s="178" t="s">
        <v>2</v>
      </c>
      <c r="F116" s="395">
        <v>1.1</v>
      </c>
      <c r="G116" s="403">
        <v>9999</v>
      </c>
      <c r="H116" s="396"/>
      <c r="I116" s="397"/>
      <c r="J116" s="405"/>
      <c r="K116" s="406"/>
      <c r="L116" s="406"/>
      <c r="M116" s="406" t="s">
        <v>765</v>
      </c>
      <c r="N116" s="406"/>
      <c r="O116" s="406" t="s">
        <v>91</v>
      </c>
      <c r="R116" s="123"/>
    </row>
    <row r="117" spans="1:18" ht="12.75">
      <c r="A117" s="6" t="s">
        <v>168</v>
      </c>
      <c r="B117" s="105">
        <v>-2.1335999999999906</v>
      </c>
      <c r="C117" s="103">
        <v>1.05</v>
      </c>
      <c r="E117" s="178" t="s">
        <v>9</v>
      </c>
      <c r="F117" s="395">
        <v>1.1</v>
      </c>
      <c r="G117" s="403">
        <v>9999</v>
      </c>
      <c r="H117" s="396"/>
      <c r="I117" s="397"/>
      <c r="J117" s="405"/>
      <c r="K117" s="406"/>
      <c r="L117" s="406"/>
      <c r="M117" s="406" t="s">
        <v>766</v>
      </c>
      <c r="N117" s="406"/>
      <c r="O117" s="406" t="s">
        <v>91</v>
      </c>
      <c r="R117" s="123"/>
    </row>
    <row r="118" spans="2:3" ht="12.75">
      <c r="B118" s="104"/>
      <c r="C118" s="104"/>
    </row>
    <row r="119" spans="5:9" ht="12.75">
      <c r="E119" s="409"/>
      <c r="F119" s="409"/>
      <c r="G119" s="410"/>
      <c r="H119" s="411"/>
      <c r="I119" s="410"/>
    </row>
    <row r="120" spans="5:9" ht="12.75">
      <c r="E120" s="412"/>
      <c r="F120" s="409"/>
      <c r="G120" s="410"/>
      <c r="H120" s="410"/>
      <c r="I120" s="410"/>
    </row>
  </sheetData>
  <sheetProtection/>
  <mergeCells count="1">
    <mergeCell ref="E7:O7"/>
  </mergeCells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16"/>
  <sheetViews>
    <sheetView zoomScalePageLayoutView="0" workbookViewId="0" topLeftCell="F139">
      <pane xSplit="5505" topLeftCell="A1" activePane="topRight" state="split"/>
      <selection pane="topLeft" activeCell="G191" sqref="G191"/>
      <selection pane="topRight" activeCell="M158" sqref="M158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13.28125" style="0" customWidth="1"/>
    <col min="5" max="5" width="7.57421875" style="4" customWidth="1"/>
    <col min="6" max="6" width="13.7109375" style="4" customWidth="1"/>
    <col min="7" max="7" width="13.57421875" style="0" customWidth="1"/>
    <col min="8" max="8" width="14.28125" style="0" customWidth="1"/>
    <col min="9" max="9" width="21.57421875" style="0" customWidth="1"/>
    <col min="10" max="10" width="7.57421875" style="0" bestFit="1" customWidth="1"/>
    <col min="11" max="11" width="8.57421875" style="4" customWidth="1"/>
    <col min="12" max="12" width="19.8515625" style="0" bestFit="1" customWidth="1"/>
    <col min="13" max="13" width="20.7109375" style="0" bestFit="1" customWidth="1"/>
    <col min="14" max="14" width="10.8515625" style="0" bestFit="1" customWidth="1"/>
    <col min="15" max="15" width="10.8515625" style="0" customWidth="1"/>
    <col min="16" max="17" width="8.8515625" style="4" customWidth="1"/>
    <col min="18" max="18" width="14.28125" style="4" customWidth="1"/>
    <col min="20" max="20" width="10.28125" style="0" bestFit="1" customWidth="1"/>
    <col min="21" max="21" width="14.28125" style="0" customWidth="1"/>
  </cols>
  <sheetData>
    <row r="2" spans="2:11" ht="12.75">
      <c r="B2" s="2"/>
      <c r="C2" s="2"/>
      <c r="D2" s="1"/>
      <c r="E2" s="100" t="s">
        <v>181</v>
      </c>
      <c r="F2" s="1"/>
      <c r="H2" s="3" t="s">
        <v>66</v>
      </c>
      <c r="I2" s="3"/>
      <c r="K2">
        <v>120.97</v>
      </c>
    </row>
    <row r="3" spans="2:11" ht="12.75">
      <c r="B3" s="2"/>
      <c r="C3" s="2"/>
      <c r="D3" s="1"/>
      <c r="E3" s="47" t="s">
        <v>769</v>
      </c>
      <c r="F3" s="1"/>
      <c r="H3" s="3" t="s">
        <v>76</v>
      </c>
      <c r="I3" s="3"/>
      <c r="K3" s="179">
        <f>U21</f>
        <v>1.055648999238295</v>
      </c>
    </row>
    <row r="4" spans="5:11" ht="12.75">
      <c r="E4"/>
      <c r="H4" s="3" t="s">
        <v>72</v>
      </c>
      <c r="K4">
        <v>78.9363</v>
      </c>
    </row>
    <row r="5" ht="12.75">
      <c r="E5" s="48" t="s">
        <v>95</v>
      </c>
    </row>
    <row r="7" spans="1:21" ht="12.75">
      <c r="A7" s="8" t="s">
        <v>59</v>
      </c>
      <c r="B7" s="8"/>
      <c r="C7" s="18"/>
      <c r="E7" s="434" t="s">
        <v>64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Q7" s="8" t="s">
        <v>65</v>
      </c>
      <c r="R7" s="8"/>
      <c r="T7" s="14" t="s">
        <v>67</v>
      </c>
      <c r="U7" s="8"/>
    </row>
    <row r="8" spans="1:23" s="4" customFormat="1" ht="36" customHeight="1">
      <c r="A8" s="42" t="s">
        <v>57</v>
      </c>
      <c r="B8" s="42" t="s">
        <v>58</v>
      </c>
      <c r="C8" s="43" t="s">
        <v>77</v>
      </c>
      <c r="D8" s="44"/>
      <c r="E8" s="42" t="s">
        <v>57</v>
      </c>
      <c r="F8" s="94" t="s">
        <v>77</v>
      </c>
      <c r="G8" s="94" t="s">
        <v>58</v>
      </c>
      <c r="H8" s="42" t="s">
        <v>60</v>
      </c>
      <c r="I8" s="94" t="s">
        <v>73</v>
      </c>
      <c r="J8" s="42" t="s">
        <v>41</v>
      </c>
      <c r="K8" s="170" t="s">
        <v>86</v>
      </c>
      <c r="L8" s="42" t="s">
        <v>62</v>
      </c>
      <c r="M8" s="42" t="s">
        <v>63</v>
      </c>
      <c r="N8" s="170" t="s">
        <v>182</v>
      </c>
      <c r="O8" s="49" t="s">
        <v>93</v>
      </c>
      <c r="P8" s="44"/>
      <c r="Q8" s="45" t="s">
        <v>41</v>
      </c>
      <c r="R8" s="45" t="s">
        <v>60</v>
      </c>
      <c r="S8" s="44"/>
      <c r="T8" s="46" t="s">
        <v>68</v>
      </c>
      <c r="U8" s="43" t="s">
        <v>69</v>
      </c>
      <c r="W8" s="195"/>
    </row>
    <row r="9" spans="1:21" ht="12.75">
      <c r="A9" s="193" t="s">
        <v>1</v>
      </c>
      <c r="B9" s="105">
        <v>2.2987000000000006</v>
      </c>
      <c r="C9" s="102">
        <v>1.75</v>
      </c>
      <c r="E9" s="225" t="s">
        <v>99</v>
      </c>
      <c r="F9" s="226">
        <v>1.85</v>
      </c>
      <c r="G9" s="227">
        <v>-17.208499999999994</v>
      </c>
      <c r="H9" s="228">
        <f>G12-G9</f>
        <v>10.52194999999999</v>
      </c>
      <c r="I9" s="130">
        <f>H9/$K$4</f>
        <v>0.1332967215336922</v>
      </c>
      <c r="J9" s="131">
        <v>193</v>
      </c>
      <c r="K9" s="99" t="s">
        <v>292</v>
      </c>
      <c r="L9" s="99" t="s">
        <v>422</v>
      </c>
      <c r="M9" s="99" t="s">
        <v>303</v>
      </c>
      <c r="N9" s="25"/>
      <c r="O9" s="99" t="s">
        <v>488</v>
      </c>
      <c r="Q9" s="6">
        <v>1</v>
      </c>
      <c r="R9" s="105">
        <f>H72</f>
        <v>0.0190500000000009</v>
      </c>
      <c r="T9" s="7">
        <v>3.5</v>
      </c>
      <c r="U9" s="91">
        <f>$K$2*SIN(T9*PI()/180)</f>
        <v>7.385041827531636</v>
      </c>
    </row>
    <row r="10" spans="1:21" ht="12.75">
      <c r="A10" s="194" t="s">
        <v>21</v>
      </c>
      <c r="B10" s="105">
        <v>-0.20954999999999666</v>
      </c>
      <c r="C10" s="102">
        <v>1.75</v>
      </c>
      <c r="E10" s="163" t="s">
        <v>138</v>
      </c>
      <c r="F10" s="210">
        <v>1.8</v>
      </c>
      <c r="G10" s="206">
        <v>-10.147300000000005</v>
      </c>
      <c r="H10" s="207">
        <f aca="true" t="shared" si="0" ref="H10:H73">G13-G10</f>
        <v>3.981450000000005</v>
      </c>
      <c r="I10" s="21">
        <f aca="true" t="shared" si="1" ref="I10:I73">H10/$K$4</f>
        <v>0.050438771515766576</v>
      </c>
      <c r="J10" s="118">
        <v>192</v>
      </c>
      <c r="K10" s="99" t="s">
        <v>292</v>
      </c>
      <c r="L10" s="99" t="s">
        <v>422</v>
      </c>
      <c r="M10" s="99" t="s">
        <v>303</v>
      </c>
      <c r="N10" s="24"/>
      <c r="O10" s="99" t="s">
        <v>488</v>
      </c>
      <c r="Q10" s="6"/>
      <c r="R10" s="207">
        <f>H107</f>
        <v>0.019050000000000678</v>
      </c>
      <c r="T10" s="7">
        <v>3.25</v>
      </c>
      <c r="U10" s="91">
        <f aca="true" t="shared" si="2" ref="U10:U23">$K$2*SIN(T10*PI()/180)</f>
        <v>6.858126511541777</v>
      </c>
    </row>
    <row r="11" spans="1:21" ht="12.75">
      <c r="A11" s="194" t="s">
        <v>12</v>
      </c>
      <c r="B11" s="187">
        <v>1.2255499999999975</v>
      </c>
      <c r="C11" s="188">
        <v>1.75</v>
      </c>
      <c r="E11" s="163" t="s">
        <v>117</v>
      </c>
      <c r="F11" s="211">
        <v>1.75</v>
      </c>
      <c r="G11" s="207">
        <v>-8.15975</v>
      </c>
      <c r="H11" s="207">
        <f t="shared" si="0"/>
        <v>2.3812500000000005</v>
      </c>
      <c r="I11" s="21">
        <f t="shared" si="1"/>
        <v>0.030166729375458445</v>
      </c>
      <c r="J11" s="118">
        <v>191</v>
      </c>
      <c r="K11" s="67" t="s">
        <v>292</v>
      </c>
      <c r="L11" s="99" t="s">
        <v>422</v>
      </c>
      <c r="M11" s="99" t="s">
        <v>303</v>
      </c>
      <c r="N11" s="24"/>
      <c r="O11" s="99" t="s">
        <v>488</v>
      </c>
      <c r="Q11" s="6">
        <v>3</v>
      </c>
      <c r="R11" s="105">
        <f>H73</f>
        <v>0.025399999999997203</v>
      </c>
      <c r="T11" s="7">
        <v>3</v>
      </c>
      <c r="U11" s="91">
        <f t="shared" si="2"/>
        <v>6.331080626708915</v>
      </c>
    </row>
    <row r="12" spans="1:21" ht="12.75">
      <c r="A12" s="194" t="s">
        <v>3</v>
      </c>
      <c r="B12" s="105">
        <v>1.174750000000003</v>
      </c>
      <c r="C12" s="102">
        <v>1.7</v>
      </c>
      <c r="E12" s="163" t="s">
        <v>227</v>
      </c>
      <c r="F12" s="103">
        <v>1.75</v>
      </c>
      <c r="G12" s="91">
        <v>-6.686550000000005</v>
      </c>
      <c r="H12" s="207">
        <f t="shared" si="0"/>
        <v>1.016000000000001</v>
      </c>
      <c r="I12" s="21">
        <f t="shared" si="1"/>
        <v>0.012871137866862278</v>
      </c>
      <c r="J12" s="118">
        <v>187</v>
      </c>
      <c r="K12" s="99" t="s">
        <v>292</v>
      </c>
      <c r="L12" s="99" t="s">
        <v>423</v>
      </c>
      <c r="M12" s="99" t="s">
        <v>303</v>
      </c>
      <c r="N12" s="99"/>
      <c r="O12" s="99" t="s">
        <v>488</v>
      </c>
      <c r="Q12" s="6"/>
      <c r="R12" s="105">
        <f>H108</f>
        <v>0.025399999999997203</v>
      </c>
      <c r="T12" s="7">
        <v>2.75</v>
      </c>
      <c r="U12" s="91">
        <f t="shared" si="2"/>
        <v>5.803914207226977</v>
      </c>
    </row>
    <row r="13" spans="1:21" ht="12.75">
      <c r="A13" s="194" t="s">
        <v>24</v>
      </c>
      <c r="B13" s="105">
        <v>0.9715500000000029</v>
      </c>
      <c r="C13" s="102">
        <v>1.75</v>
      </c>
      <c r="E13" s="373" t="s">
        <v>221</v>
      </c>
      <c r="F13" s="374">
        <v>1.75</v>
      </c>
      <c r="G13" s="375">
        <v>-6.16585</v>
      </c>
      <c r="H13" s="375">
        <f t="shared" si="0"/>
        <v>0.5842000000000027</v>
      </c>
      <c r="I13" s="376">
        <f t="shared" si="1"/>
        <v>0.007400904273445838</v>
      </c>
      <c r="J13" s="377">
        <v>186</v>
      </c>
      <c r="K13" s="378" t="s">
        <v>290</v>
      </c>
      <c r="L13" s="378" t="s">
        <v>423</v>
      </c>
      <c r="M13" s="379"/>
      <c r="N13" s="378"/>
      <c r="O13" s="378" t="s">
        <v>488</v>
      </c>
      <c r="Q13" s="6"/>
      <c r="R13" s="105">
        <f>H141</f>
        <v>0.02540000000000847</v>
      </c>
      <c r="T13" s="7">
        <v>2.5</v>
      </c>
      <c r="U13" s="91">
        <f t="shared" si="2"/>
        <v>5.276637289584696</v>
      </c>
    </row>
    <row r="14" spans="1:21" ht="12.75">
      <c r="A14" s="189" t="s">
        <v>20</v>
      </c>
      <c r="B14" s="200">
        <v>9999</v>
      </c>
      <c r="C14" s="201">
        <v>1.8</v>
      </c>
      <c r="E14" s="373" t="s">
        <v>98</v>
      </c>
      <c r="F14" s="209">
        <v>1.75</v>
      </c>
      <c r="G14" s="205">
        <v>-5.7785</v>
      </c>
      <c r="H14" s="207">
        <f t="shared" si="0"/>
        <v>0.34924999999999784</v>
      </c>
      <c r="I14" s="21">
        <f t="shared" si="1"/>
        <v>0.004424453641733877</v>
      </c>
      <c r="J14" s="118">
        <v>178</v>
      </c>
      <c r="K14" s="378" t="s">
        <v>290</v>
      </c>
      <c r="L14" s="378" t="s">
        <v>34</v>
      </c>
      <c r="M14" s="379"/>
      <c r="N14" s="379"/>
      <c r="O14" s="378" t="s">
        <v>488</v>
      </c>
      <c r="Q14" s="6">
        <v>6</v>
      </c>
      <c r="R14" s="105">
        <f>H98</f>
        <v>0.03174999999999373</v>
      </c>
      <c r="T14" s="7">
        <v>2.25</v>
      </c>
      <c r="U14" s="91">
        <f t="shared" si="2"/>
        <v>4.74925991237453</v>
      </c>
    </row>
    <row r="15" spans="1:21" ht="12.75">
      <c r="A15" s="194" t="s">
        <v>22</v>
      </c>
      <c r="B15" s="187">
        <v>0.6223000000000047</v>
      </c>
      <c r="C15" s="188">
        <v>1.75</v>
      </c>
      <c r="E15" s="373" t="s">
        <v>273</v>
      </c>
      <c r="F15" s="103">
        <v>1.75</v>
      </c>
      <c r="G15" s="91">
        <v>-5.670550000000004</v>
      </c>
      <c r="H15" s="207">
        <f t="shared" si="0"/>
        <v>0.2603500000000025</v>
      </c>
      <c r="I15" s="21">
        <f t="shared" si="1"/>
        <v>0.003298229078383488</v>
      </c>
      <c r="J15" s="118">
        <v>171</v>
      </c>
      <c r="K15" s="378" t="s">
        <v>290</v>
      </c>
      <c r="L15" s="378" t="s">
        <v>34</v>
      </c>
      <c r="M15" s="379"/>
      <c r="N15" s="379"/>
      <c r="O15" s="378" t="s">
        <v>488</v>
      </c>
      <c r="Q15" s="6"/>
      <c r="R15" s="105">
        <f>H100</f>
        <v>0.03175000000000483</v>
      </c>
      <c r="T15" s="7">
        <v>2</v>
      </c>
      <c r="U15" s="91">
        <f t="shared" si="2"/>
        <v>4.221792116101542</v>
      </c>
    </row>
    <row r="16" spans="1:21" ht="12.75">
      <c r="A16" s="189" t="s">
        <v>23</v>
      </c>
      <c r="B16" s="200">
        <v>9999</v>
      </c>
      <c r="C16" s="201">
        <v>1.8</v>
      </c>
      <c r="E16" s="373" t="s">
        <v>123</v>
      </c>
      <c r="F16" s="209">
        <v>1.75</v>
      </c>
      <c r="G16" s="205">
        <v>-5.581649999999997</v>
      </c>
      <c r="H16" s="207">
        <f t="shared" si="0"/>
        <v>0.20954999999999657</v>
      </c>
      <c r="I16" s="21">
        <f t="shared" si="1"/>
        <v>0.0026546721850402993</v>
      </c>
      <c r="J16" s="118">
        <v>163</v>
      </c>
      <c r="K16" s="378" t="s">
        <v>290</v>
      </c>
      <c r="L16" s="378" t="s">
        <v>34</v>
      </c>
      <c r="M16" s="379"/>
      <c r="N16" s="379"/>
      <c r="O16" s="378" t="s">
        <v>488</v>
      </c>
      <c r="Q16" s="6"/>
      <c r="R16" s="105">
        <f>H101</f>
        <v>0.03175000000000483</v>
      </c>
      <c r="T16" s="7">
        <v>1.75</v>
      </c>
      <c r="U16" s="91">
        <f t="shared" si="2"/>
        <v>3.694243942992247</v>
      </c>
    </row>
    <row r="17" spans="1:21" ht="12.75">
      <c r="A17" s="194" t="s">
        <v>7</v>
      </c>
      <c r="B17" s="187">
        <v>0.050799999999994405</v>
      </c>
      <c r="C17" s="188">
        <v>1.8</v>
      </c>
      <c r="E17" s="242" t="s">
        <v>101</v>
      </c>
      <c r="F17" s="259">
        <v>1.75</v>
      </c>
      <c r="G17" s="260">
        <v>-5.429250000000002</v>
      </c>
      <c r="H17" s="245">
        <f t="shared" si="0"/>
        <v>0.17780000000000307</v>
      </c>
      <c r="I17" s="153">
        <f t="shared" si="1"/>
        <v>0.0022524491267009355</v>
      </c>
      <c r="J17" s="154">
        <v>142</v>
      </c>
      <c r="K17" s="97" t="s">
        <v>285</v>
      </c>
      <c r="L17" s="97" t="s">
        <v>34</v>
      </c>
      <c r="M17" s="26"/>
      <c r="N17" s="26"/>
      <c r="O17" s="97" t="s">
        <v>488</v>
      </c>
      <c r="Q17" s="6"/>
      <c r="R17" s="105">
        <f>H109</f>
        <v>0.03175000000000505</v>
      </c>
      <c r="T17" s="7">
        <v>1.5</v>
      </c>
      <c r="U17" s="91">
        <f t="shared" si="2"/>
        <v>3.166625436803415</v>
      </c>
    </row>
    <row r="18" spans="1:21" ht="12.75">
      <c r="A18" s="194" t="s">
        <v>5</v>
      </c>
      <c r="B18" s="187">
        <v>1.0922000000000038</v>
      </c>
      <c r="C18" s="188">
        <v>1.8</v>
      </c>
      <c r="E18" s="242" t="s">
        <v>232</v>
      </c>
      <c r="F18" s="103">
        <v>1.75</v>
      </c>
      <c r="G18" s="91">
        <v>-5.4102000000000015</v>
      </c>
      <c r="H18" s="207">
        <f t="shared" si="0"/>
        <v>0.3048000000000002</v>
      </c>
      <c r="I18" s="21">
        <f t="shared" si="1"/>
        <v>0.0038613413600586824</v>
      </c>
      <c r="J18" s="118">
        <v>175</v>
      </c>
      <c r="K18" s="97" t="s">
        <v>285</v>
      </c>
      <c r="L18" s="97" t="s">
        <v>34</v>
      </c>
      <c r="M18" s="26"/>
      <c r="N18" s="26"/>
      <c r="O18" s="97" t="s">
        <v>488</v>
      </c>
      <c r="Q18" s="6"/>
      <c r="R18" s="105">
        <f>H173</f>
        <v>0.03175000000000505</v>
      </c>
      <c r="T18" s="7">
        <v>1.25</v>
      </c>
      <c r="U18" s="91">
        <f t="shared" si="2"/>
        <v>2.6389466426308585</v>
      </c>
    </row>
    <row r="19" spans="1:21" ht="12.75">
      <c r="A19" s="194" t="s">
        <v>2</v>
      </c>
      <c r="B19" s="187">
        <v>2.5019000000000005</v>
      </c>
      <c r="C19" s="188">
        <v>1.8</v>
      </c>
      <c r="E19" s="242" t="s">
        <v>236</v>
      </c>
      <c r="F19" s="103">
        <v>1.75</v>
      </c>
      <c r="G19" s="91">
        <v>-5.3721000000000005</v>
      </c>
      <c r="H19" s="207">
        <f t="shared" si="0"/>
        <v>0.3682999999999996</v>
      </c>
      <c r="I19" s="21">
        <f t="shared" si="1"/>
        <v>0.004665787476737567</v>
      </c>
      <c r="J19" s="118">
        <v>180</v>
      </c>
      <c r="K19" s="97" t="s">
        <v>285</v>
      </c>
      <c r="L19" s="97" t="s">
        <v>34</v>
      </c>
      <c r="M19" s="26"/>
      <c r="N19" s="97"/>
      <c r="O19" s="97" t="s">
        <v>488</v>
      </c>
      <c r="Q19" s="6">
        <v>11</v>
      </c>
      <c r="R19" s="105">
        <f>H70</f>
        <v>0.038100000000001355</v>
      </c>
      <c r="T19" s="7">
        <v>1</v>
      </c>
      <c r="U19" s="91">
        <f t="shared" si="2"/>
        <v>2.1112176067181863</v>
      </c>
    </row>
    <row r="20" spans="1:21" ht="12.75">
      <c r="A20" s="194" t="s">
        <v>13</v>
      </c>
      <c r="B20" s="187">
        <v>0.9144000000000008</v>
      </c>
      <c r="C20" s="188">
        <v>1.8</v>
      </c>
      <c r="E20" s="242" t="s">
        <v>154</v>
      </c>
      <c r="F20" s="211">
        <v>1.75</v>
      </c>
      <c r="G20" s="207">
        <v>-5.251449999999999</v>
      </c>
      <c r="H20" s="207">
        <f t="shared" si="0"/>
        <v>0.31750000000000433</v>
      </c>
      <c r="I20" s="21">
        <f t="shared" si="1"/>
        <v>0.004022230583394513</v>
      </c>
      <c r="J20" s="118">
        <v>176</v>
      </c>
      <c r="K20" s="97" t="s">
        <v>285</v>
      </c>
      <c r="L20" s="97" t="s">
        <v>34</v>
      </c>
      <c r="M20" s="26"/>
      <c r="N20" s="97"/>
      <c r="O20" s="97" t="s">
        <v>488</v>
      </c>
      <c r="Q20" s="6"/>
      <c r="R20" s="105">
        <f>H71</f>
        <v>0.038100000000001355</v>
      </c>
      <c r="T20" s="7">
        <v>0.75</v>
      </c>
      <c r="U20" s="91">
        <f t="shared" si="2"/>
        <v>1.583448376265537</v>
      </c>
    </row>
    <row r="21" spans="1:21" ht="12.75">
      <c r="A21" s="202" t="s">
        <v>11</v>
      </c>
      <c r="B21" s="203">
        <v>9999</v>
      </c>
      <c r="C21" s="204">
        <v>1.8</v>
      </c>
      <c r="E21" s="216" t="s">
        <v>129</v>
      </c>
      <c r="F21" s="261">
        <v>1.75</v>
      </c>
      <c r="G21" s="218">
        <v>-5.105400000000001</v>
      </c>
      <c r="H21" s="219">
        <f t="shared" si="0"/>
        <v>0.17780000000000307</v>
      </c>
      <c r="I21" s="220">
        <f t="shared" si="1"/>
        <v>0.0022524491267009355</v>
      </c>
      <c r="J21" s="180">
        <v>142</v>
      </c>
      <c r="K21" s="95" t="s">
        <v>286</v>
      </c>
      <c r="L21" s="95" t="s">
        <v>34</v>
      </c>
      <c r="M21" s="22"/>
      <c r="N21" s="22"/>
      <c r="O21" s="95" t="s">
        <v>488</v>
      </c>
      <c r="Q21" s="6"/>
      <c r="R21" s="105">
        <f>H134</f>
        <v>0.03810000000000144</v>
      </c>
      <c r="T21" s="7">
        <v>0.5</v>
      </c>
      <c r="U21" s="91">
        <f t="shared" si="2"/>
        <v>1.055648999238295</v>
      </c>
    </row>
    <row r="22" spans="1:21" ht="12.75">
      <c r="A22" s="194" t="s">
        <v>8</v>
      </c>
      <c r="B22" s="187">
        <v>0.2476499999999981</v>
      </c>
      <c r="C22" s="188">
        <v>1.8</v>
      </c>
      <c r="E22" s="197" t="s">
        <v>32</v>
      </c>
      <c r="F22" s="210">
        <v>1.8</v>
      </c>
      <c r="G22" s="206">
        <v>-5.003800000000001</v>
      </c>
      <c r="H22" s="207">
        <f t="shared" si="0"/>
        <v>0.4000500000000038</v>
      </c>
      <c r="I22" s="21">
        <f t="shared" si="1"/>
        <v>0.0050680105350770655</v>
      </c>
      <c r="J22" s="118">
        <v>181</v>
      </c>
      <c r="K22" s="95" t="s">
        <v>286</v>
      </c>
      <c r="L22" s="95" t="s">
        <v>34</v>
      </c>
      <c r="M22" s="22"/>
      <c r="N22" s="22"/>
      <c r="O22" s="95" t="s">
        <v>488</v>
      </c>
      <c r="Q22" s="6"/>
      <c r="R22" s="105">
        <f>H142</f>
        <v>0.03810000000000144</v>
      </c>
      <c r="T22" s="7">
        <v>0.25</v>
      </c>
      <c r="U22" s="91">
        <f t="shared" si="2"/>
        <v>0.5278295241757927</v>
      </c>
    </row>
    <row r="23" spans="1:21" ht="12.75">
      <c r="A23" s="194" t="s">
        <v>19</v>
      </c>
      <c r="B23" s="187">
        <v>2.8511499999999987</v>
      </c>
      <c r="C23" s="188">
        <v>1.8</v>
      </c>
      <c r="E23" s="216" t="s">
        <v>165</v>
      </c>
      <c r="F23" s="211">
        <v>1.75</v>
      </c>
      <c r="G23" s="207">
        <v>-4.933949999999995</v>
      </c>
      <c r="H23" s="207">
        <f t="shared" si="0"/>
        <v>0.4317999999999973</v>
      </c>
      <c r="I23" s="21">
        <f t="shared" si="1"/>
        <v>0.005470233593416429</v>
      </c>
      <c r="J23" s="118">
        <v>182</v>
      </c>
      <c r="K23" s="95" t="s">
        <v>286</v>
      </c>
      <c r="L23" s="95" t="s">
        <v>34</v>
      </c>
      <c r="M23" s="22"/>
      <c r="N23" s="95"/>
      <c r="O23" s="95" t="s">
        <v>488</v>
      </c>
      <c r="Q23" s="6">
        <v>15</v>
      </c>
      <c r="R23" s="105">
        <f>H35</f>
        <v>0.0444499999999981</v>
      </c>
      <c r="T23" s="7">
        <v>0</v>
      </c>
      <c r="U23" s="91">
        <f t="shared" si="2"/>
        <v>0</v>
      </c>
    </row>
    <row r="24" spans="1:18" ht="12.75">
      <c r="A24" s="194" t="s">
        <v>14</v>
      </c>
      <c r="B24" s="187">
        <v>0.9207499999999973</v>
      </c>
      <c r="C24" s="188">
        <v>1.8</v>
      </c>
      <c r="E24" s="216" t="s">
        <v>211</v>
      </c>
      <c r="F24" s="103">
        <v>1.75</v>
      </c>
      <c r="G24" s="91">
        <v>-4.927599999999998</v>
      </c>
      <c r="H24" s="207">
        <f t="shared" si="0"/>
        <v>0.5016499999999926</v>
      </c>
      <c r="I24" s="21">
        <f t="shared" si="1"/>
        <v>0.00635512432176315</v>
      </c>
      <c r="J24" s="118">
        <v>183</v>
      </c>
      <c r="K24" s="95" t="s">
        <v>286</v>
      </c>
      <c r="L24" s="95" t="s">
        <v>34</v>
      </c>
      <c r="M24" s="22"/>
      <c r="N24" s="95"/>
      <c r="O24" s="95" t="s">
        <v>488</v>
      </c>
      <c r="Q24" s="6"/>
      <c r="R24" s="105">
        <f>H99</f>
        <v>0.04444999999999788</v>
      </c>
    </row>
    <row r="25" spans="1:18" ht="12.75">
      <c r="A25" s="194" t="s">
        <v>6</v>
      </c>
      <c r="B25" s="187">
        <v>3.5179000000000014</v>
      </c>
      <c r="C25" s="188">
        <v>1.75</v>
      </c>
      <c r="E25" s="178" t="s">
        <v>153</v>
      </c>
      <c r="F25" s="413">
        <v>1.75</v>
      </c>
      <c r="G25" s="414">
        <v>-4.603749999999997</v>
      </c>
      <c r="H25" s="415">
        <f t="shared" si="0"/>
        <v>0.18414999999999893</v>
      </c>
      <c r="I25" s="397">
        <f t="shared" si="1"/>
        <v>0.0023328937383687723</v>
      </c>
      <c r="J25" s="404">
        <v>150</v>
      </c>
      <c r="K25" s="398"/>
      <c r="L25" s="398"/>
      <c r="M25" s="398" t="s">
        <v>421</v>
      </c>
      <c r="N25" s="398"/>
      <c r="O25" s="398" t="s">
        <v>91</v>
      </c>
      <c r="P25" s="195"/>
      <c r="Q25" s="6"/>
      <c r="R25" s="105">
        <f>H102</f>
        <v>0.04444999999999788</v>
      </c>
    </row>
    <row r="26" spans="1:18" ht="12.75">
      <c r="A26" s="194" t="s">
        <v>4</v>
      </c>
      <c r="B26" s="187">
        <v>0.8318500000000014</v>
      </c>
      <c r="C26" s="188">
        <v>1.8</v>
      </c>
      <c r="E26" s="178" t="s">
        <v>249</v>
      </c>
      <c r="F26" s="416">
        <v>1.75</v>
      </c>
      <c r="G26" s="415">
        <v>-4.502149999999998</v>
      </c>
      <c r="H26" s="415">
        <f t="shared" si="0"/>
        <v>0.22859999999999747</v>
      </c>
      <c r="I26" s="397">
        <f t="shared" si="1"/>
        <v>0.002896006020043978</v>
      </c>
      <c r="J26" s="404">
        <v>168</v>
      </c>
      <c r="K26" s="398"/>
      <c r="L26" s="398"/>
      <c r="M26" s="398" t="s">
        <v>421</v>
      </c>
      <c r="N26" s="398"/>
      <c r="O26" s="398" t="s">
        <v>91</v>
      </c>
      <c r="P26" s="195"/>
      <c r="Q26" s="6"/>
      <c r="R26" s="105">
        <f>H133</f>
        <v>0.044449999999997936</v>
      </c>
    </row>
    <row r="27" spans="1:18" ht="12.75">
      <c r="A27" s="202" t="s">
        <v>0</v>
      </c>
      <c r="B27" s="203">
        <v>9999</v>
      </c>
      <c r="C27" s="204">
        <v>1.85</v>
      </c>
      <c r="E27" s="373" t="s">
        <v>115</v>
      </c>
      <c r="F27" s="387">
        <v>1.75</v>
      </c>
      <c r="G27" s="388">
        <v>-4.425950000000006</v>
      </c>
      <c r="H27" s="375">
        <f t="shared" si="0"/>
        <v>0.17145000000000632</v>
      </c>
      <c r="I27" s="376">
        <f t="shared" si="1"/>
        <v>0.0021720045150330877</v>
      </c>
      <c r="J27" s="377">
        <v>139</v>
      </c>
      <c r="K27" s="378" t="s">
        <v>284</v>
      </c>
      <c r="L27" s="378" t="s">
        <v>75</v>
      </c>
      <c r="M27" s="379"/>
      <c r="N27" s="379"/>
      <c r="O27" s="378" t="s">
        <v>488</v>
      </c>
      <c r="Q27" s="6">
        <v>19</v>
      </c>
      <c r="R27" s="105">
        <f>H34</f>
        <v>0.050799999999994405</v>
      </c>
    </row>
    <row r="28" spans="1:18" ht="12.75">
      <c r="A28" s="194" t="s">
        <v>10</v>
      </c>
      <c r="B28" s="187">
        <v>0.10160000000000008</v>
      </c>
      <c r="C28" s="188">
        <v>1.8</v>
      </c>
      <c r="E28" s="373" t="s">
        <v>135</v>
      </c>
      <c r="F28" s="210">
        <v>1.75</v>
      </c>
      <c r="G28" s="206">
        <v>-4.419599999999998</v>
      </c>
      <c r="H28" s="207">
        <f t="shared" si="0"/>
        <v>0.19049999999999567</v>
      </c>
      <c r="I28" s="21">
        <f t="shared" si="1"/>
        <v>0.00241333835003662</v>
      </c>
      <c r="J28" s="118">
        <v>156</v>
      </c>
      <c r="K28" s="378" t="s">
        <v>284</v>
      </c>
      <c r="L28" s="378" t="s">
        <v>75</v>
      </c>
      <c r="M28" s="379"/>
      <c r="N28" s="379"/>
      <c r="O28" s="378" t="s">
        <v>488</v>
      </c>
      <c r="Q28" s="6"/>
      <c r="R28" s="105">
        <f>H49</f>
        <v>0.050799999999994405</v>
      </c>
    </row>
    <row r="29" spans="1:18" ht="12.75">
      <c r="A29" s="194" t="s">
        <v>9</v>
      </c>
      <c r="B29" s="187">
        <v>1.3398500000000018</v>
      </c>
      <c r="C29" s="188">
        <v>1.8</v>
      </c>
      <c r="E29" s="373" t="s">
        <v>142</v>
      </c>
      <c r="F29" s="211">
        <v>1.75</v>
      </c>
      <c r="G29" s="207">
        <v>-4.27355</v>
      </c>
      <c r="H29" s="207">
        <f t="shared" si="0"/>
        <v>0.2794000000000034</v>
      </c>
      <c r="I29" s="21">
        <f t="shared" si="1"/>
        <v>0.0035395629133871667</v>
      </c>
      <c r="J29" s="118">
        <v>172</v>
      </c>
      <c r="K29" s="378" t="s">
        <v>284</v>
      </c>
      <c r="L29" s="378" t="s">
        <v>75</v>
      </c>
      <c r="M29" s="379"/>
      <c r="N29" s="379"/>
      <c r="O29" s="378" t="s">
        <v>488</v>
      </c>
      <c r="Q29" s="6"/>
      <c r="R29" s="105">
        <f>H135</f>
        <v>0.050800000000005674</v>
      </c>
    </row>
    <row r="30" spans="1:18" ht="12.75">
      <c r="A30" s="194" t="s">
        <v>18</v>
      </c>
      <c r="B30" s="187">
        <v>1.8605499999999953</v>
      </c>
      <c r="C30" s="188">
        <v>1.75</v>
      </c>
      <c r="E30" s="373" t="s">
        <v>200</v>
      </c>
      <c r="F30" s="103">
        <v>1.7</v>
      </c>
      <c r="G30" s="91">
        <v>-4.254499999999999</v>
      </c>
      <c r="H30" s="207">
        <f t="shared" si="0"/>
        <v>0.279400000000003</v>
      </c>
      <c r="I30" s="21">
        <f t="shared" si="1"/>
        <v>0.003539562913387161</v>
      </c>
      <c r="J30" s="118">
        <v>172</v>
      </c>
      <c r="K30" s="378" t="s">
        <v>284</v>
      </c>
      <c r="L30" s="378" t="s">
        <v>75</v>
      </c>
      <c r="M30" s="379"/>
      <c r="N30" s="378"/>
      <c r="O30" s="378" t="s">
        <v>488</v>
      </c>
      <c r="Q30" s="6"/>
      <c r="R30" s="105">
        <f>H140</f>
        <v>0.050799999999994405</v>
      </c>
    </row>
    <row r="31" spans="1:18" ht="12.75">
      <c r="A31" s="194" t="s">
        <v>17</v>
      </c>
      <c r="B31" s="187">
        <v>2.0510500000000023</v>
      </c>
      <c r="C31" s="188">
        <v>1.8</v>
      </c>
      <c r="E31" s="233" t="s">
        <v>119</v>
      </c>
      <c r="F31" s="265">
        <v>1.75</v>
      </c>
      <c r="G31" s="235">
        <v>-4.2291000000000025</v>
      </c>
      <c r="H31" s="235">
        <f t="shared" si="0"/>
        <v>0.5588000000000064</v>
      </c>
      <c r="I31" s="183">
        <f t="shared" si="1"/>
        <v>0.007079125826774328</v>
      </c>
      <c r="J31" s="149">
        <v>185</v>
      </c>
      <c r="K31" s="96" t="s">
        <v>289</v>
      </c>
      <c r="L31" s="96" t="s">
        <v>75</v>
      </c>
      <c r="M31" s="28"/>
      <c r="N31" s="96"/>
      <c r="O31" s="96" t="s">
        <v>488</v>
      </c>
      <c r="Q31" s="6"/>
      <c r="R31" s="105">
        <f>H154</f>
        <v>0.050799999999994405</v>
      </c>
    </row>
    <row r="32" spans="1:18" ht="12.75">
      <c r="A32" s="194" t="s">
        <v>15</v>
      </c>
      <c r="B32" s="106">
        <v>0.9842499999999959</v>
      </c>
      <c r="C32" s="188">
        <v>1.8</v>
      </c>
      <c r="E32" s="233" t="s">
        <v>133</v>
      </c>
      <c r="F32" s="209">
        <v>1.75</v>
      </c>
      <c r="G32" s="205">
        <v>-3.9941499999999968</v>
      </c>
      <c r="H32" s="207">
        <f t="shared" si="0"/>
        <v>0.34924999999999784</v>
      </c>
      <c r="I32" s="21">
        <f t="shared" si="1"/>
        <v>0.004424453641733877</v>
      </c>
      <c r="J32" s="118">
        <v>178</v>
      </c>
      <c r="K32" s="96" t="s">
        <v>289</v>
      </c>
      <c r="L32" s="96" t="s">
        <v>75</v>
      </c>
      <c r="M32" s="28"/>
      <c r="N32" s="28"/>
      <c r="O32" s="96" t="s">
        <v>488</v>
      </c>
      <c r="Q32" s="6">
        <v>24</v>
      </c>
      <c r="R32" s="105">
        <f>H53</f>
        <v>0.057150000000002255</v>
      </c>
    </row>
    <row r="33" spans="1:18" ht="12.75">
      <c r="A33" s="189" t="s">
        <v>33</v>
      </c>
      <c r="B33" s="200">
        <v>9999</v>
      </c>
      <c r="C33" s="201">
        <v>1.8</v>
      </c>
      <c r="E33" s="236" t="s">
        <v>29</v>
      </c>
      <c r="F33" s="209">
        <v>1.8</v>
      </c>
      <c r="G33" s="205">
        <v>-3.9750999999999963</v>
      </c>
      <c r="H33" s="207">
        <f t="shared" si="0"/>
        <v>0.33654999999999413</v>
      </c>
      <c r="I33" s="21">
        <f t="shared" si="1"/>
        <v>0.0042635644183980515</v>
      </c>
      <c r="J33" s="118">
        <v>177</v>
      </c>
      <c r="K33" s="96" t="s">
        <v>289</v>
      </c>
      <c r="L33" s="96" t="s">
        <v>75</v>
      </c>
      <c r="M33" s="28"/>
      <c r="N33" s="28"/>
      <c r="O33" s="96" t="s">
        <v>488</v>
      </c>
      <c r="Q33" s="6"/>
      <c r="R33" s="105">
        <f>H110</f>
        <v>0.057150000000002144</v>
      </c>
    </row>
    <row r="34" spans="1:18" ht="12.75">
      <c r="A34" s="189" t="s">
        <v>31</v>
      </c>
      <c r="B34" s="200">
        <v>9999</v>
      </c>
      <c r="C34" s="201">
        <v>1.8</v>
      </c>
      <c r="E34" s="233" t="s">
        <v>214</v>
      </c>
      <c r="F34" s="103">
        <v>1.75</v>
      </c>
      <c r="G34" s="91">
        <v>-3.670299999999996</v>
      </c>
      <c r="H34" s="207">
        <f t="shared" si="0"/>
        <v>0.050799999999994405</v>
      </c>
      <c r="I34" s="21">
        <f t="shared" si="1"/>
        <v>0.0006435568933430424</v>
      </c>
      <c r="J34" s="118">
        <v>19</v>
      </c>
      <c r="K34" s="96" t="s">
        <v>289</v>
      </c>
      <c r="L34" s="96" t="s">
        <v>35</v>
      </c>
      <c r="M34" s="29"/>
      <c r="N34" s="28"/>
      <c r="O34" s="96" t="s">
        <v>488</v>
      </c>
      <c r="Q34" s="6"/>
      <c r="R34" s="105">
        <f>H124</f>
        <v>0.057150000000002144</v>
      </c>
    </row>
    <row r="35" spans="1:18" ht="12.75">
      <c r="A35" s="193" t="s">
        <v>32</v>
      </c>
      <c r="B35" s="105">
        <v>-5.003800000000001</v>
      </c>
      <c r="C35" s="102">
        <v>1.8</v>
      </c>
      <c r="E35" s="199" t="s">
        <v>28</v>
      </c>
      <c r="F35" s="243">
        <v>1.8</v>
      </c>
      <c r="G35" s="244">
        <v>-3.644899999999999</v>
      </c>
      <c r="H35" s="245">
        <f t="shared" si="0"/>
        <v>0.0444499999999981</v>
      </c>
      <c r="I35" s="153">
        <f t="shared" si="1"/>
        <v>0.0005631122816752001</v>
      </c>
      <c r="J35" s="154">
        <v>15</v>
      </c>
      <c r="K35" s="97" t="s">
        <v>49</v>
      </c>
      <c r="L35" s="97" t="s">
        <v>35</v>
      </c>
      <c r="M35" s="97" t="s">
        <v>485</v>
      </c>
      <c r="N35" s="97" t="s">
        <v>49</v>
      </c>
      <c r="O35" s="97" t="s">
        <v>91</v>
      </c>
      <c r="P35" s="195"/>
      <c r="Q35" s="6"/>
      <c r="R35" s="105">
        <f>H165</f>
        <v>0.057150000000002144</v>
      </c>
    </row>
    <row r="36" spans="1:18" ht="12.75">
      <c r="A36" s="193" t="s">
        <v>30</v>
      </c>
      <c r="B36" s="105">
        <v>-3.365499999999996</v>
      </c>
      <c r="C36" s="102">
        <v>1.8</v>
      </c>
      <c r="E36" s="242">
        <v>551</v>
      </c>
      <c r="F36" s="211">
        <v>1.7</v>
      </c>
      <c r="G36" s="207">
        <v>-3.638550000000002</v>
      </c>
      <c r="H36" s="207">
        <f t="shared" si="0"/>
        <v>0.09525000000000361</v>
      </c>
      <c r="I36" s="21">
        <f t="shared" si="1"/>
        <v>0.0012066691750183833</v>
      </c>
      <c r="J36" s="118">
        <v>65</v>
      </c>
      <c r="K36" s="97" t="s">
        <v>49</v>
      </c>
      <c r="L36" s="97" t="s">
        <v>35</v>
      </c>
      <c r="M36" s="97" t="s">
        <v>470</v>
      </c>
      <c r="N36" s="97" t="s">
        <v>49</v>
      </c>
      <c r="O36" s="97" t="s">
        <v>91</v>
      </c>
      <c r="P36" s="195"/>
      <c r="Q36" s="6"/>
      <c r="R36" s="105">
        <f>H196</f>
        <v>0.057150000000002255</v>
      </c>
    </row>
    <row r="37" spans="1:18" ht="12.75">
      <c r="A37" s="193" t="s">
        <v>29</v>
      </c>
      <c r="B37" s="105">
        <v>-3.9750999999999963</v>
      </c>
      <c r="C37" s="102">
        <v>1.8</v>
      </c>
      <c r="E37" s="242" t="s">
        <v>140</v>
      </c>
      <c r="F37" s="210">
        <v>1.75</v>
      </c>
      <c r="G37" s="206">
        <v>-3.6195000000000017</v>
      </c>
      <c r="H37" s="207">
        <f t="shared" si="0"/>
        <v>0.07620000000000315</v>
      </c>
      <c r="I37" s="21">
        <f t="shared" si="1"/>
        <v>0.00096533534001471</v>
      </c>
      <c r="J37" s="118">
        <v>44</v>
      </c>
      <c r="K37" s="97" t="s">
        <v>49</v>
      </c>
      <c r="L37" s="97" t="s">
        <v>35</v>
      </c>
      <c r="M37" s="97" t="s">
        <v>469</v>
      </c>
      <c r="N37" s="97" t="s">
        <v>49</v>
      </c>
      <c r="O37" s="97" t="s">
        <v>91</v>
      </c>
      <c r="P37" s="195"/>
      <c r="Q37" s="6">
        <v>29</v>
      </c>
      <c r="R37" s="105">
        <f>H38</f>
        <v>0.06349999999999856</v>
      </c>
    </row>
    <row r="38" spans="1:18" ht="12.75">
      <c r="A38" s="193" t="s">
        <v>28</v>
      </c>
      <c r="B38" s="105">
        <v>-3.644899999999999</v>
      </c>
      <c r="C38" s="102">
        <v>1.8</v>
      </c>
      <c r="E38" s="242" t="s">
        <v>120</v>
      </c>
      <c r="F38" s="211">
        <v>1.75</v>
      </c>
      <c r="G38" s="207">
        <v>-3.600450000000001</v>
      </c>
      <c r="H38" s="207">
        <f t="shared" si="0"/>
        <v>0.06349999999999856</v>
      </c>
      <c r="I38" s="21">
        <f t="shared" si="1"/>
        <v>0.0008044461166788734</v>
      </c>
      <c r="J38" s="118">
        <v>29</v>
      </c>
      <c r="K38" s="97" t="s">
        <v>49</v>
      </c>
      <c r="L38" s="27" t="s">
        <v>35</v>
      </c>
      <c r="M38" s="97" t="s">
        <v>484</v>
      </c>
      <c r="N38" s="97" t="s">
        <v>49</v>
      </c>
      <c r="O38" s="97" t="s">
        <v>91</v>
      </c>
      <c r="P38" s="195"/>
      <c r="Q38" s="6"/>
      <c r="R38" s="105">
        <f>H65</f>
        <v>0.06349999999999856</v>
      </c>
    </row>
    <row r="39" spans="1:18" ht="12.75">
      <c r="A39" s="193" t="s">
        <v>27</v>
      </c>
      <c r="B39" s="105">
        <v>-3.054349999999999</v>
      </c>
      <c r="C39" s="102">
        <v>1.8</v>
      </c>
      <c r="E39" s="373" t="s">
        <v>160</v>
      </c>
      <c r="F39" s="387">
        <v>1.75</v>
      </c>
      <c r="G39" s="388">
        <v>-3.5432999999999986</v>
      </c>
      <c r="H39" s="375">
        <f t="shared" si="0"/>
        <v>0.08889999999999576</v>
      </c>
      <c r="I39" s="376">
        <f t="shared" si="1"/>
        <v>0.0011262245633503947</v>
      </c>
      <c r="J39" s="377">
        <v>60</v>
      </c>
      <c r="K39" s="378" t="s">
        <v>276</v>
      </c>
      <c r="L39" s="378" t="s">
        <v>35</v>
      </c>
      <c r="M39" s="379"/>
      <c r="N39" s="379"/>
      <c r="O39" s="378" t="s">
        <v>488</v>
      </c>
      <c r="Q39" s="6"/>
      <c r="R39" s="105">
        <f>H85</f>
        <v>0.06349999999999856</v>
      </c>
    </row>
    <row r="40" spans="1:18" ht="12.75">
      <c r="A40" s="193" t="s">
        <v>26</v>
      </c>
      <c r="B40" s="105">
        <v>-3.0162499999999977</v>
      </c>
      <c r="C40" s="102">
        <v>1.8</v>
      </c>
      <c r="E40" s="373" t="s">
        <v>185</v>
      </c>
      <c r="F40" s="211">
        <v>1.75</v>
      </c>
      <c r="G40" s="207">
        <v>-3.5432999999999986</v>
      </c>
      <c r="H40" s="207">
        <f t="shared" si="0"/>
        <v>0.14604999999999801</v>
      </c>
      <c r="I40" s="21">
        <f t="shared" si="1"/>
        <v>0.0018502260683614256</v>
      </c>
      <c r="J40" s="118">
        <v>125</v>
      </c>
      <c r="K40" s="378" t="s">
        <v>276</v>
      </c>
      <c r="L40" s="378" t="s">
        <v>35</v>
      </c>
      <c r="M40" s="379"/>
      <c r="N40" s="379"/>
      <c r="O40" s="378" t="s">
        <v>488</v>
      </c>
      <c r="Q40" s="6"/>
      <c r="R40" s="105">
        <f>H121</f>
        <v>0.06349999999999867</v>
      </c>
    </row>
    <row r="41" spans="1:18" ht="12.75">
      <c r="A41" s="193" t="s">
        <v>99</v>
      </c>
      <c r="B41" s="105">
        <v>-17.208499999999994</v>
      </c>
      <c r="C41" s="102">
        <v>1.85</v>
      </c>
      <c r="E41" s="373">
        <v>699</v>
      </c>
      <c r="F41" s="103">
        <v>1.75</v>
      </c>
      <c r="G41" s="91">
        <v>-3.5369500000000023</v>
      </c>
      <c r="H41" s="207">
        <f t="shared" si="0"/>
        <v>0.17145000000000632</v>
      </c>
      <c r="I41" s="21">
        <f t="shared" si="1"/>
        <v>0.0021720045150330877</v>
      </c>
      <c r="J41" s="118">
        <v>139</v>
      </c>
      <c r="K41" s="378" t="s">
        <v>276</v>
      </c>
      <c r="L41" s="378" t="s">
        <v>35</v>
      </c>
      <c r="M41" s="379"/>
      <c r="N41" s="389"/>
      <c r="O41" s="378" t="s">
        <v>488</v>
      </c>
      <c r="Q41" s="6"/>
      <c r="R41" s="105">
        <f>H125</f>
        <v>0.06349999999999856</v>
      </c>
    </row>
    <row r="42" spans="1:18" ht="12.75">
      <c r="A42" s="193" t="s">
        <v>156</v>
      </c>
      <c r="B42" s="105">
        <v>1.9304000000000017</v>
      </c>
      <c r="C42" s="102">
        <v>1.75</v>
      </c>
      <c r="E42" s="373" t="s">
        <v>196</v>
      </c>
      <c r="F42" s="103">
        <v>1.75</v>
      </c>
      <c r="G42" s="91">
        <v>-3.454400000000003</v>
      </c>
      <c r="H42" s="207">
        <f t="shared" si="0"/>
        <v>0.09525000000000361</v>
      </c>
      <c r="I42" s="21">
        <f t="shared" si="1"/>
        <v>0.0012066691750183833</v>
      </c>
      <c r="J42" s="118">
        <v>65</v>
      </c>
      <c r="K42" s="378" t="s">
        <v>276</v>
      </c>
      <c r="L42" s="378" t="s">
        <v>35</v>
      </c>
      <c r="M42" s="379"/>
      <c r="N42" s="379"/>
      <c r="O42" s="378" t="s">
        <v>488</v>
      </c>
      <c r="Q42" s="6"/>
      <c r="R42" s="215">
        <f>H161</f>
        <v>0.06349999999999856</v>
      </c>
    </row>
    <row r="43" spans="1:18" ht="12.75">
      <c r="A43" s="193" t="s">
        <v>146</v>
      </c>
      <c r="B43" s="105">
        <v>-0.5778499999999955</v>
      </c>
      <c r="C43" s="102">
        <v>1.75</v>
      </c>
      <c r="E43" s="239" t="s">
        <v>191</v>
      </c>
      <c r="F43" s="240">
        <v>1.75</v>
      </c>
      <c r="G43" s="241">
        <v>-3.3972500000000005</v>
      </c>
      <c r="H43" s="241">
        <f t="shared" si="0"/>
        <v>0.14604999999999801</v>
      </c>
      <c r="I43" s="186">
        <f t="shared" si="1"/>
        <v>0.0018502260683614256</v>
      </c>
      <c r="J43" s="139">
        <v>125</v>
      </c>
      <c r="K43" s="98" t="s">
        <v>283</v>
      </c>
      <c r="L43" s="98" t="s">
        <v>35</v>
      </c>
      <c r="M43" s="30"/>
      <c r="N43" s="140"/>
      <c r="O43" s="98" t="s">
        <v>488</v>
      </c>
      <c r="Q43" s="6"/>
      <c r="R43" s="215">
        <f>H166</f>
        <v>0.06349999999999856</v>
      </c>
    </row>
    <row r="44" spans="1:18" ht="12.75">
      <c r="A44" s="193" t="s">
        <v>103</v>
      </c>
      <c r="B44" s="105">
        <v>2.2733000000000034</v>
      </c>
      <c r="C44" s="102">
        <v>1.75</v>
      </c>
      <c r="E44" s="198" t="s">
        <v>30</v>
      </c>
      <c r="F44" s="210">
        <v>1.8</v>
      </c>
      <c r="G44" s="206">
        <v>-3.365499999999996</v>
      </c>
      <c r="H44" s="207">
        <f t="shared" si="0"/>
        <v>0.17779999999999196</v>
      </c>
      <c r="I44" s="21">
        <f t="shared" si="1"/>
        <v>0.002252449126700795</v>
      </c>
      <c r="J44" s="190">
        <v>142</v>
      </c>
      <c r="K44" s="258" t="s">
        <v>283</v>
      </c>
      <c r="L44" s="258" t="s">
        <v>35</v>
      </c>
      <c r="M44" s="142"/>
      <c r="N44" s="142"/>
      <c r="O44" s="173" t="s">
        <v>488</v>
      </c>
      <c r="Q44" s="6"/>
      <c r="R44" s="215">
        <f>H172</f>
        <v>0.06349999999999856</v>
      </c>
    </row>
    <row r="45" spans="1:18" ht="12.75">
      <c r="A45" s="196" t="s">
        <v>137</v>
      </c>
      <c r="B45" s="105">
        <v>0.6603999999999949</v>
      </c>
      <c r="C45" s="103">
        <v>1.75</v>
      </c>
      <c r="E45" s="239" t="s">
        <v>239</v>
      </c>
      <c r="F45" s="103">
        <v>1.75</v>
      </c>
      <c r="G45" s="91">
        <v>-3.359149999999999</v>
      </c>
      <c r="H45" s="207">
        <f t="shared" si="0"/>
        <v>0.20954999999999657</v>
      </c>
      <c r="I45" s="21">
        <f t="shared" si="1"/>
        <v>0.0026546721850402993</v>
      </c>
      <c r="J45" s="119">
        <v>163</v>
      </c>
      <c r="K45" s="173" t="s">
        <v>283</v>
      </c>
      <c r="L45" s="352" t="s">
        <v>35</v>
      </c>
      <c r="M45" s="142"/>
      <c r="N45" s="142"/>
      <c r="O45" s="173" t="s">
        <v>488</v>
      </c>
      <c r="Q45" s="6">
        <v>37</v>
      </c>
      <c r="R45" s="215">
        <f>H123</f>
        <v>0.06350000000000988</v>
      </c>
    </row>
    <row r="46" spans="1:18" ht="12.75">
      <c r="A46" s="196" t="s">
        <v>157</v>
      </c>
      <c r="B46" s="105">
        <v>4.17195</v>
      </c>
      <c r="C46" s="103">
        <v>1.75</v>
      </c>
      <c r="E46" s="239" t="s">
        <v>190</v>
      </c>
      <c r="F46" s="103">
        <v>1.75</v>
      </c>
      <c r="G46" s="91">
        <v>-3.2512000000000025</v>
      </c>
      <c r="H46" s="207">
        <f t="shared" si="0"/>
        <v>0.19050000000000722</v>
      </c>
      <c r="I46" s="21">
        <f t="shared" si="1"/>
        <v>0.0024133383500367666</v>
      </c>
      <c r="J46" s="190">
        <v>158</v>
      </c>
      <c r="K46" s="173" t="s">
        <v>283</v>
      </c>
      <c r="L46" s="352" t="s">
        <v>35</v>
      </c>
      <c r="M46" s="142"/>
      <c r="N46" s="142"/>
      <c r="O46" s="173" t="s">
        <v>488</v>
      </c>
      <c r="Q46" s="6">
        <v>38</v>
      </c>
      <c r="R46" s="215">
        <f>H181</f>
        <v>0.06731000000000087</v>
      </c>
    </row>
    <row r="47" spans="1:18" ht="12.75">
      <c r="A47" s="196" t="s">
        <v>164</v>
      </c>
      <c r="B47" s="105">
        <v>-2.8003500000000043</v>
      </c>
      <c r="C47" s="103">
        <v>1.75</v>
      </c>
      <c r="E47" s="196" t="s">
        <v>224</v>
      </c>
      <c r="F47" s="103">
        <v>1.75</v>
      </c>
      <c r="G47" s="91">
        <v>-3.187700000000004</v>
      </c>
      <c r="H47" s="207">
        <f t="shared" si="0"/>
        <v>0.13335000000000496</v>
      </c>
      <c r="I47" s="21">
        <f t="shared" si="1"/>
        <v>0.0016893368450257354</v>
      </c>
      <c r="J47" s="119">
        <v>115</v>
      </c>
      <c r="K47" s="191"/>
      <c r="L47" s="191"/>
      <c r="M47" s="191"/>
      <c r="N47" s="191"/>
      <c r="O47" s="191"/>
      <c r="Q47" s="6">
        <v>39</v>
      </c>
      <c r="R47" s="215">
        <f>H59</f>
        <v>0.06985000000000641</v>
      </c>
    </row>
    <row r="48" spans="1:18" ht="12.75">
      <c r="A48" s="196" t="s">
        <v>165</v>
      </c>
      <c r="B48" s="105">
        <v>-4.933949999999995</v>
      </c>
      <c r="C48" s="103">
        <v>1.75</v>
      </c>
      <c r="E48" s="196" t="s">
        <v>105</v>
      </c>
      <c r="F48" s="211">
        <v>1.75</v>
      </c>
      <c r="G48" s="207">
        <v>-3.1496000000000026</v>
      </c>
      <c r="H48" s="207">
        <f t="shared" si="0"/>
        <v>0.13335000000000496</v>
      </c>
      <c r="I48" s="21">
        <f t="shared" si="1"/>
        <v>0.0016893368450257354</v>
      </c>
      <c r="J48" s="190">
        <v>115</v>
      </c>
      <c r="K48" s="192"/>
      <c r="L48" s="191"/>
      <c r="M48" s="191"/>
      <c r="N48" s="192"/>
      <c r="O48" s="191"/>
      <c r="Q48" s="6"/>
      <c r="R48" s="215">
        <f>H60</f>
        <v>0.0698499999999953</v>
      </c>
    </row>
    <row r="49" spans="1:18" ht="12.75">
      <c r="A49" s="196" t="s">
        <v>106</v>
      </c>
      <c r="B49" s="105">
        <v>-0.9715500000000029</v>
      </c>
      <c r="C49" s="103">
        <v>1.75</v>
      </c>
      <c r="E49" s="373" t="s">
        <v>152</v>
      </c>
      <c r="F49" s="387">
        <v>1.75</v>
      </c>
      <c r="G49" s="388">
        <v>-3.0606999999999953</v>
      </c>
      <c r="H49" s="375">
        <f t="shared" si="0"/>
        <v>0.050799999999994405</v>
      </c>
      <c r="I49" s="376">
        <f t="shared" si="1"/>
        <v>0.0006435568933430424</v>
      </c>
      <c r="J49" s="391">
        <v>19</v>
      </c>
      <c r="K49" s="392" t="s">
        <v>51</v>
      </c>
      <c r="L49" s="393" t="s">
        <v>35</v>
      </c>
      <c r="M49" s="392" t="s">
        <v>486</v>
      </c>
      <c r="N49" s="392" t="s">
        <v>51</v>
      </c>
      <c r="O49" s="392" t="s">
        <v>91</v>
      </c>
      <c r="P49" s="195"/>
      <c r="Q49" s="6"/>
      <c r="R49" s="215">
        <f>H89</f>
        <v>0.06985000000000641</v>
      </c>
    </row>
    <row r="50" spans="1:18" ht="12.75">
      <c r="A50" s="196" t="s">
        <v>112</v>
      </c>
      <c r="B50" s="105">
        <v>-2.2224999999999975</v>
      </c>
      <c r="C50" s="103">
        <v>1.75</v>
      </c>
      <c r="E50" s="390" t="s">
        <v>27</v>
      </c>
      <c r="F50" s="209">
        <v>1.8</v>
      </c>
      <c r="G50" s="205">
        <v>-3.054349999999999</v>
      </c>
      <c r="H50" s="207">
        <f t="shared" si="0"/>
        <v>0.15239999999999432</v>
      </c>
      <c r="I50" s="21">
        <f t="shared" si="1"/>
        <v>0.0019306706800292681</v>
      </c>
      <c r="J50" s="190">
        <v>131</v>
      </c>
      <c r="K50" s="392" t="s">
        <v>51</v>
      </c>
      <c r="L50" s="392" t="s">
        <v>35</v>
      </c>
      <c r="M50" s="392" t="s">
        <v>468</v>
      </c>
      <c r="N50" s="392" t="s">
        <v>51</v>
      </c>
      <c r="O50" s="392" t="s">
        <v>91</v>
      </c>
      <c r="P50" s="195"/>
      <c r="Q50" s="6"/>
      <c r="R50" s="215">
        <f>H171</f>
        <v>0.06984999999999508</v>
      </c>
    </row>
    <row r="51" spans="1:18" ht="12.75">
      <c r="A51" s="196" t="s">
        <v>135</v>
      </c>
      <c r="B51" s="105">
        <v>-4.419599999999998</v>
      </c>
      <c r="C51" s="103">
        <v>1.75</v>
      </c>
      <c r="E51" s="390" t="s">
        <v>26</v>
      </c>
      <c r="F51" s="210">
        <v>1.8</v>
      </c>
      <c r="G51" s="206">
        <v>-3.0162499999999977</v>
      </c>
      <c r="H51" s="207">
        <f t="shared" si="0"/>
        <v>0.11429999999999296</v>
      </c>
      <c r="I51" s="21">
        <f t="shared" si="1"/>
        <v>0.0014480030100219158</v>
      </c>
      <c r="J51" s="119">
        <v>86</v>
      </c>
      <c r="K51" s="392" t="s">
        <v>51</v>
      </c>
      <c r="L51" s="392" t="s">
        <v>35</v>
      </c>
      <c r="M51" s="392" t="s">
        <v>467</v>
      </c>
      <c r="N51" s="392" t="s">
        <v>51</v>
      </c>
      <c r="O51" s="392" t="s">
        <v>91</v>
      </c>
      <c r="P51" s="195"/>
      <c r="Q51" s="6"/>
      <c r="R51" s="215">
        <f>H188</f>
        <v>0.06985000000000641</v>
      </c>
    </row>
    <row r="52" spans="1:18" ht="12.75">
      <c r="A52" s="196" t="s">
        <v>167</v>
      </c>
      <c r="B52" s="105">
        <v>0.8318500000000014</v>
      </c>
      <c r="C52" s="103">
        <v>1.75</v>
      </c>
      <c r="E52" s="373" t="s">
        <v>217</v>
      </c>
      <c r="F52" s="103">
        <v>1.75</v>
      </c>
      <c r="G52" s="91">
        <v>-3.009900000000001</v>
      </c>
      <c r="H52" s="207">
        <f t="shared" si="0"/>
        <v>0.13970000000000127</v>
      </c>
      <c r="I52" s="21">
        <f t="shared" si="1"/>
        <v>0.0017697814566935777</v>
      </c>
      <c r="J52" s="119">
        <v>122</v>
      </c>
      <c r="K52" s="392" t="s">
        <v>51</v>
      </c>
      <c r="L52" s="393" t="s">
        <v>35</v>
      </c>
      <c r="M52" s="392" t="s">
        <v>487</v>
      </c>
      <c r="N52" s="392" t="s">
        <v>51</v>
      </c>
      <c r="O52" s="392" t="s">
        <v>91</v>
      </c>
      <c r="P52" s="195"/>
      <c r="Q52" s="6">
        <v>44</v>
      </c>
      <c r="R52" s="215">
        <f>H37</f>
        <v>0.07620000000000315</v>
      </c>
    </row>
    <row r="53" spans="1:18" ht="12.75">
      <c r="A53" s="196" t="s">
        <v>148</v>
      </c>
      <c r="B53" s="105">
        <v>-1.0350500000000016</v>
      </c>
      <c r="C53" s="103">
        <v>1.75</v>
      </c>
      <c r="E53" s="216" t="s">
        <v>145</v>
      </c>
      <c r="F53" s="249">
        <v>1.8</v>
      </c>
      <c r="G53" s="219">
        <v>-2.9019500000000047</v>
      </c>
      <c r="H53" s="219">
        <f t="shared" si="0"/>
        <v>0.057150000000002255</v>
      </c>
      <c r="I53" s="220">
        <f t="shared" si="1"/>
        <v>0.0007240015050110311</v>
      </c>
      <c r="J53" s="124">
        <v>24</v>
      </c>
      <c r="K53" s="171" t="s">
        <v>53</v>
      </c>
      <c r="L53" s="171" t="s">
        <v>35</v>
      </c>
      <c r="M53" s="171" t="s">
        <v>490</v>
      </c>
      <c r="N53" s="171" t="s">
        <v>53</v>
      </c>
      <c r="O53" s="171" t="s">
        <v>91</v>
      </c>
      <c r="P53" s="195"/>
      <c r="Q53" s="6"/>
      <c r="R53" s="215">
        <f>H74</f>
        <v>0.07620000000000315</v>
      </c>
    </row>
    <row r="54" spans="1:18" ht="12.75">
      <c r="A54" s="196" t="s">
        <v>119</v>
      </c>
      <c r="B54" s="105">
        <v>-4.2291000000000025</v>
      </c>
      <c r="C54" s="103">
        <v>1.75</v>
      </c>
      <c r="E54" s="216" t="s">
        <v>267</v>
      </c>
      <c r="F54" s="103">
        <v>1.75</v>
      </c>
      <c r="G54" s="91">
        <v>-2.9019500000000047</v>
      </c>
      <c r="H54" s="207">
        <f t="shared" si="0"/>
        <v>0.10160000000000036</v>
      </c>
      <c r="I54" s="21">
        <f t="shared" si="1"/>
        <v>0.0012871137866862312</v>
      </c>
      <c r="J54" s="119">
        <v>72</v>
      </c>
      <c r="K54" s="171" t="s">
        <v>53</v>
      </c>
      <c r="L54" s="171" t="s">
        <v>35</v>
      </c>
      <c r="M54" s="171" t="s">
        <v>461</v>
      </c>
      <c r="N54" s="171" t="s">
        <v>53</v>
      </c>
      <c r="O54" s="171" t="s">
        <v>91</v>
      </c>
      <c r="P54" s="195"/>
      <c r="Q54" s="6"/>
      <c r="R54" s="215">
        <f>H103</f>
        <v>0.07619999999999161</v>
      </c>
    </row>
    <row r="55" spans="1:18" ht="12.75">
      <c r="A55" s="196" t="s">
        <v>102</v>
      </c>
      <c r="B55" s="105">
        <v>-1.1112500000000045</v>
      </c>
      <c r="C55" s="103">
        <v>1.75</v>
      </c>
      <c r="E55" s="216" t="s">
        <v>134</v>
      </c>
      <c r="F55" s="211">
        <v>1.75</v>
      </c>
      <c r="G55" s="207">
        <v>-2.8701999999999996</v>
      </c>
      <c r="H55" s="207">
        <f t="shared" si="0"/>
        <v>0.10160000000000036</v>
      </c>
      <c r="I55" s="21">
        <f t="shared" si="1"/>
        <v>0.0012871137866862312</v>
      </c>
      <c r="J55" s="190">
        <v>72</v>
      </c>
      <c r="K55" s="171" t="s">
        <v>53</v>
      </c>
      <c r="L55" s="353" t="s">
        <v>35</v>
      </c>
      <c r="M55" s="171" t="s">
        <v>462</v>
      </c>
      <c r="N55" s="171" t="s">
        <v>53</v>
      </c>
      <c r="O55" s="171" t="s">
        <v>91</v>
      </c>
      <c r="P55" s="195"/>
      <c r="Q55" s="6"/>
      <c r="R55" s="215">
        <f>H106</f>
        <v>0.07620000000000293</v>
      </c>
    </row>
    <row r="56" spans="1:18" ht="12.75">
      <c r="A56" s="196" t="s">
        <v>147</v>
      </c>
      <c r="B56" s="105">
        <v>-2.216150000000001</v>
      </c>
      <c r="C56" s="103">
        <v>1.75</v>
      </c>
      <c r="E56" s="216" t="s">
        <v>270</v>
      </c>
      <c r="F56" s="103">
        <v>1.7</v>
      </c>
      <c r="G56" s="91">
        <v>-2.8448000000000024</v>
      </c>
      <c r="H56" s="207">
        <f t="shared" si="0"/>
        <v>0.14604999999999801</v>
      </c>
      <c r="I56" s="21">
        <f t="shared" si="1"/>
        <v>0.0018502260683614256</v>
      </c>
      <c r="J56" s="119">
        <v>125</v>
      </c>
      <c r="K56" s="171" t="s">
        <v>53</v>
      </c>
      <c r="L56" s="353" t="s">
        <v>35</v>
      </c>
      <c r="M56" s="171" t="s">
        <v>489</v>
      </c>
      <c r="N56" s="171" t="s">
        <v>53</v>
      </c>
      <c r="O56" s="171" t="s">
        <v>91</v>
      </c>
      <c r="P56" s="195"/>
      <c r="Q56" s="6"/>
      <c r="R56" s="215">
        <f>H115</f>
        <v>0.07620000000000282</v>
      </c>
    </row>
    <row r="57" spans="1:18" ht="12.75">
      <c r="A57" s="196" t="s">
        <v>110</v>
      </c>
      <c r="B57" s="105">
        <v>0.6096000000000005</v>
      </c>
      <c r="C57" s="103">
        <v>1.75</v>
      </c>
      <c r="E57" s="196" t="s">
        <v>164</v>
      </c>
      <c r="F57" s="210">
        <v>1.75</v>
      </c>
      <c r="G57" s="206">
        <v>-2.8003500000000043</v>
      </c>
      <c r="H57" s="207">
        <f t="shared" si="0"/>
        <v>0.13335000000000496</v>
      </c>
      <c r="I57" s="21">
        <f t="shared" si="1"/>
        <v>0.0016893368450257354</v>
      </c>
      <c r="J57" s="119">
        <v>115</v>
      </c>
      <c r="K57" s="108"/>
      <c r="L57" s="108"/>
      <c r="M57" s="108"/>
      <c r="N57" s="108"/>
      <c r="O57" s="108"/>
      <c r="Q57" s="6"/>
      <c r="R57" s="215">
        <f>H120</f>
        <v>0.07619999999999161</v>
      </c>
    </row>
    <row r="58" spans="1:18" ht="12.75">
      <c r="A58" s="196" t="s">
        <v>124</v>
      </c>
      <c r="B58" s="105">
        <v>-0.9144000000000008</v>
      </c>
      <c r="C58" s="103">
        <v>1.75</v>
      </c>
      <c r="E58" s="196">
        <v>707</v>
      </c>
      <c r="F58" s="103">
        <v>1.7</v>
      </c>
      <c r="G58" s="91">
        <v>-2.7685999999999993</v>
      </c>
      <c r="H58" s="207">
        <f t="shared" si="0"/>
        <v>0.12699999999999712</v>
      </c>
      <c r="I58" s="21">
        <f t="shared" si="1"/>
        <v>0.0016088922333577468</v>
      </c>
      <c r="J58" s="190">
        <v>106</v>
      </c>
      <c r="K58" s="192"/>
      <c r="L58" s="191"/>
      <c r="M58" s="191"/>
      <c r="N58" s="192"/>
      <c r="O58" s="191"/>
      <c r="Q58" s="6"/>
      <c r="R58" s="215">
        <f>H122</f>
        <v>0.07619999999999161</v>
      </c>
    </row>
    <row r="59" spans="1:18" ht="12.75">
      <c r="A59" s="196" t="s">
        <v>160</v>
      </c>
      <c r="B59" s="105">
        <v>-3.5432999999999986</v>
      </c>
      <c r="C59" s="103">
        <v>1.75</v>
      </c>
      <c r="E59" s="233" t="s">
        <v>194</v>
      </c>
      <c r="F59" s="234">
        <v>1.75</v>
      </c>
      <c r="G59" s="235">
        <v>-2.6987500000000044</v>
      </c>
      <c r="H59" s="235">
        <f t="shared" si="0"/>
        <v>0.06985000000000641</v>
      </c>
      <c r="I59" s="183">
        <f t="shared" si="1"/>
        <v>0.000884890728346862</v>
      </c>
      <c r="J59" s="231">
        <v>39</v>
      </c>
      <c r="K59" s="174" t="s">
        <v>172</v>
      </c>
      <c r="L59" s="174" t="s">
        <v>35</v>
      </c>
      <c r="M59" s="174" t="s">
        <v>497</v>
      </c>
      <c r="N59" s="174" t="s">
        <v>172</v>
      </c>
      <c r="O59" s="174" t="s">
        <v>91</v>
      </c>
      <c r="Q59" s="6"/>
      <c r="R59" s="215">
        <f>H132</f>
        <v>0.07620000000000288</v>
      </c>
    </row>
    <row r="60" spans="1:18" ht="12.75">
      <c r="A60" s="196" t="s">
        <v>101</v>
      </c>
      <c r="B60" s="105">
        <v>-5.429250000000002</v>
      </c>
      <c r="C60" s="103">
        <v>1.75</v>
      </c>
      <c r="E60" s="233" t="s">
        <v>219</v>
      </c>
      <c r="F60" s="103">
        <v>1.75</v>
      </c>
      <c r="G60" s="91">
        <v>-2.6669999999999994</v>
      </c>
      <c r="H60" s="207">
        <f t="shared" si="0"/>
        <v>0.0698499999999953</v>
      </c>
      <c r="I60" s="21">
        <f t="shared" si="1"/>
        <v>0.0008848907283467214</v>
      </c>
      <c r="J60" s="190">
        <v>39</v>
      </c>
      <c r="K60" s="174" t="s">
        <v>172</v>
      </c>
      <c r="L60" s="174" t="s">
        <v>35</v>
      </c>
      <c r="M60" s="174" t="s">
        <v>498</v>
      </c>
      <c r="N60" s="174" t="s">
        <v>172</v>
      </c>
      <c r="O60" s="174" t="s">
        <v>91</v>
      </c>
      <c r="Q60" s="6"/>
      <c r="R60" s="215">
        <f>H146</f>
        <v>0.07620000000000288</v>
      </c>
    </row>
    <row r="61" spans="1:18" ht="12.75">
      <c r="A61" s="196" t="s">
        <v>149</v>
      </c>
      <c r="B61" s="105">
        <v>-1.6827500000000035</v>
      </c>
      <c r="C61" s="103">
        <v>1.75</v>
      </c>
      <c r="E61" s="233" t="s">
        <v>150</v>
      </c>
      <c r="F61" s="211">
        <v>1.7</v>
      </c>
      <c r="G61" s="207">
        <v>-2.641600000000002</v>
      </c>
      <c r="H61" s="207">
        <f t="shared" si="0"/>
        <v>0.0889000000000073</v>
      </c>
      <c r="I61" s="21">
        <f t="shared" si="1"/>
        <v>0.001126224563350541</v>
      </c>
      <c r="J61" s="119">
        <v>60</v>
      </c>
      <c r="K61" s="174" t="s">
        <v>172</v>
      </c>
      <c r="L61" s="174" t="s">
        <v>35</v>
      </c>
      <c r="M61" s="174" t="s">
        <v>499</v>
      </c>
      <c r="N61" s="174" t="s">
        <v>172</v>
      </c>
      <c r="O61" s="174" t="s">
        <v>91</v>
      </c>
      <c r="Q61" s="6"/>
      <c r="R61" s="215">
        <f>H180</f>
        <v>0.07620000000000293</v>
      </c>
    </row>
    <row r="62" spans="1:18" ht="12.75">
      <c r="A62" s="196" t="s">
        <v>155</v>
      </c>
      <c r="B62" s="105">
        <v>-1.454149999999995</v>
      </c>
      <c r="C62" s="103">
        <v>1.75</v>
      </c>
      <c r="E62" s="233" t="s">
        <v>186</v>
      </c>
      <c r="F62" s="211">
        <v>1.75</v>
      </c>
      <c r="G62" s="207">
        <v>-2.628899999999998</v>
      </c>
      <c r="H62" s="207">
        <f t="shared" si="0"/>
        <v>0.16509999999999891</v>
      </c>
      <c r="I62" s="21">
        <f t="shared" si="1"/>
        <v>0.0020915599033651047</v>
      </c>
      <c r="J62" s="190">
        <v>138</v>
      </c>
      <c r="K62" s="174" t="s">
        <v>172</v>
      </c>
      <c r="L62" s="174" t="s">
        <v>180</v>
      </c>
      <c r="M62" s="174" t="s">
        <v>500</v>
      </c>
      <c r="N62" s="174" t="s">
        <v>172</v>
      </c>
      <c r="O62" s="174" t="s">
        <v>91</v>
      </c>
      <c r="Q62" s="6"/>
      <c r="R62" s="215">
        <f>H182</f>
        <v>0.07620000000000293</v>
      </c>
    </row>
    <row r="63" spans="1:18" ht="12.75">
      <c r="A63" s="196" t="s">
        <v>150</v>
      </c>
      <c r="B63" s="105">
        <v>-2.641600000000002</v>
      </c>
      <c r="C63" s="103">
        <v>1.7</v>
      </c>
      <c r="E63" s="178" t="s">
        <v>215</v>
      </c>
      <c r="F63" s="416">
        <v>1.7</v>
      </c>
      <c r="G63" s="415">
        <v>-2.597150000000004</v>
      </c>
      <c r="H63" s="415">
        <f t="shared" si="0"/>
        <v>0.14605000000000912</v>
      </c>
      <c r="I63" s="397">
        <f t="shared" si="1"/>
        <v>0.0018502260683615664</v>
      </c>
      <c r="J63" s="405">
        <v>125</v>
      </c>
      <c r="K63" s="406"/>
      <c r="L63" s="406"/>
      <c r="M63" s="406" t="s">
        <v>421</v>
      </c>
      <c r="N63" s="406"/>
      <c r="O63" s="406" t="s">
        <v>91</v>
      </c>
      <c r="P63" s="195"/>
      <c r="Q63" s="6">
        <v>55</v>
      </c>
      <c r="R63" s="215">
        <f>H66</f>
        <v>0.08254999999999946</v>
      </c>
    </row>
    <row r="64" spans="1:18" ht="12.75">
      <c r="A64" s="196" t="s">
        <v>105</v>
      </c>
      <c r="B64" s="105">
        <v>-3.1496000000000026</v>
      </c>
      <c r="C64" s="103">
        <v>1.75</v>
      </c>
      <c r="E64" s="178" t="s">
        <v>260</v>
      </c>
      <c r="F64" s="416">
        <v>1.7</v>
      </c>
      <c r="G64" s="415">
        <v>-2.552699999999995</v>
      </c>
      <c r="H64" s="415">
        <f t="shared" si="0"/>
        <v>0.12064999999998927</v>
      </c>
      <c r="I64" s="397">
        <f t="shared" si="1"/>
        <v>0.0015284476216897583</v>
      </c>
      <c r="J64" s="405">
        <v>94</v>
      </c>
      <c r="K64" s="406"/>
      <c r="L64" s="406"/>
      <c r="M64" s="406" t="s">
        <v>421</v>
      </c>
      <c r="N64" s="406"/>
      <c r="O64" s="406" t="s">
        <v>91</v>
      </c>
      <c r="P64" s="195"/>
      <c r="Q64" s="6"/>
      <c r="R64" s="215">
        <f>H158</f>
        <v>0.08254999999999946</v>
      </c>
    </row>
    <row r="65" spans="1:18" ht="12.75">
      <c r="A65" s="196" t="s">
        <v>117</v>
      </c>
      <c r="B65" s="105">
        <v>-8.15975</v>
      </c>
      <c r="C65" s="103">
        <v>1.75</v>
      </c>
      <c r="E65" s="163" t="s">
        <v>116</v>
      </c>
      <c r="F65" s="226">
        <v>1.75</v>
      </c>
      <c r="G65" s="227">
        <v>-2.463799999999999</v>
      </c>
      <c r="H65" s="228">
        <f t="shared" si="0"/>
        <v>0.06349999999999856</v>
      </c>
      <c r="I65" s="130">
        <f t="shared" si="1"/>
        <v>0.0008044461166788734</v>
      </c>
      <c r="J65" s="229">
        <v>29</v>
      </c>
      <c r="K65" s="172" t="s">
        <v>170</v>
      </c>
      <c r="L65" s="354" t="s">
        <v>180</v>
      </c>
      <c r="M65" s="172" t="s">
        <v>492</v>
      </c>
      <c r="N65" s="172" t="s">
        <v>170</v>
      </c>
      <c r="O65" s="172" t="s">
        <v>91</v>
      </c>
      <c r="P65" s="195"/>
      <c r="Q65" s="6"/>
      <c r="R65" s="215">
        <f>H159</f>
        <v>0.08254999999999935</v>
      </c>
    </row>
    <row r="66" spans="1:18" ht="12.75">
      <c r="A66" s="196" t="s">
        <v>115</v>
      </c>
      <c r="B66" s="105">
        <v>-4.425950000000006</v>
      </c>
      <c r="C66" s="103">
        <v>1.75</v>
      </c>
      <c r="E66" s="163" t="s">
        <v>263</v>
      </c>
      <c r="F66" s="103">
        <v>1.75</v>
      </c>
      <c r="G66" s="91">
        <v>-2.451099999999995</v>
      </c>
      <c r="H66" s="207">
        <f t="shared" si="0"/>
        <v>0.08254999999999946</v>
      </c>
      <c r="I66" s="21">
        <f t="shared" si="1"/>
        <v>0.0010457799516825524</v>
      </c>
      <c r="J66" s="190">
        <v>55</v>
      </c>
      <c r="K66" s="172" t="s">
        <v>170</v>
      </c>
      <c r="L66" s="354" t="s">
        <v>180</v>
      </c>
      <c r="M66" s="172" t="s">
        <v>466</v>
      </c>
      <c r="N66" s="172" t="s">
        <v>170</v>
      </c>
      <c r="O66" s="172" t="s">
        <v>91</v>
      </c>
      <c r="P66" s="195"/>
      <c r="Q66" s="6"/>
      <c r="R66" s="215">
        <f>H160</f>
        <v>0.08254999999999935</v>
      </c>
    </row>
    <row r="67" spans="1:18" ht="12.75">
      <c r="A67" s="196" t="s">
        <v>183</v>
      </c>
      <c r="B67" s="105">
        <v>2.025650000000005</v>
      </c>
      <c r="C67" s="103">
        <v>1.75</v>
      </c>
      <c r="E67" s="163" t="s">
        <v>159</v>
      </c>
      <c r="F67" s="211">
        <v>1.75</v>
      </c>
      <c r="G67" s="207">
        <v>-2.4320500000000056</v>
      </c>
      <c r="H67" s="207">
        <f t="shared" si="0"/>
        <v>0.15240000000000586</v>
      </c>
      <c r="I67" s="21">
        <f t="shared" si="1"/>
        <v>0.0019306706800294143</v>
      </c>
      <c r="J67" s="119">
        <v>131</v>
      </c>
      <c r="K67" s="172" t="s">
        <v>170</v>
      </c>
      <c r="L67" s="354" t="s">
        <v>180</v>
      </c>
      <c r="M67" s="172" t="s">
        <v>465</v>
      </c>
      <c r="N67" s="172" t="s">
        <v>170</v>
      </c>
      <c r="O67" s="172" t="s">
        <v>91</v>
      </c>
      <c r="P67" s="195"/>
      <c r="Q67" s="6"/>
      <c r="R67" s="215">
        <f>H162</f>
        <v>0.08254999999999935</v>
      </c>
    </row>
    <row r="68" spans="1:18" ht="12.75">
      <c r="A68" s="196" t="s">
        <v>116</v>
      </c>
      <c r="B68" s="105">
        <v>-2.463799999999999</v>
      </c>
      <c r="C68" s="103">
        <v>1.75</v>
      </c>
      <c r="E68" s="163" t="s">
        <v>125</v>
      </c>
      <c r="F68" s="211">
        <v>1.75</v>
      </c>
      <c r="G68" s="207">
        <v>-2.4003000000000005</v>
      </c>
      <c r="H68" s="207">
        <f t="shared" si="0"/>
        <v>0.12699999999999712</v>
      </c>
      <c r="I68" s="21">
        <f t="shared" si="1"/>
        <v>0.0016088922333577468</v>
      </c>
      <c r="J68" s="190">
        <v>106</v>
      </c>
      <c r="K68" s="172" t="s">
        <v>170</v>
      </c>
      <c r="L68" s="354" t="s">
        <v>180</v>
      </c>
      <c r="M68" s="172" t="s">
        <v>491</v>
      </c>
      <c r="N68" s="172" t="s">
        <v>170</v>
      </c>
      <c r="O68" s="172" t="s">
        <v>91</v>
      </c>
      <c r="P68" s="195"/>
      <c r="Q68" s="6">
        <v>60</v>
      </c>
      <c r="R68" s="215">
        <f>H39</f>
        <v>0.08889999999999576</v>
      </c>
    </row>
    <row r="69" spans="1:18" ht="12.75">
      <c r="A69" s="196" t="s">
        <v>107</v>
      </c>
      <c r="B69" s="105">
        <v>-0.06349999999999864</v>
      </c>
      <c r="C69" s="103">
        <v>1.75</v>
      </c>
      <c r="E69" s="196" t="s">
        <v>264</v>
      </c>
      <c r="F69" s="103">
        <v>1.7</v>
      </c>
      <c r="G69" s="91">
        <v>-2.3685499999999955</v>
      </c>
      <c r="H69" s="207">
        <f t="shared" si="0"/>
        <v>0.12699999999999712</v>
      </c>
      <c r="I69" s="21">
        <f t="shared" si="1"/>
        <v>0.0016088922333577468</v>
      </c>
      <c r="J69" s="119">
        <v>106</v>
      </c>
      <c r="K69" s="192"/>
      <c r="L69" s="191"/>
      <c r="M69" s="191"/>
      <c r="N69" s="192"/>
      <c r="O69" s="191"/>
      <c r="Q69" s="6"/>
      <c r="R69" s="215">
        <f>H61</f>
        <v>0.0889000000000073</v>
      </c>
    </row>
    <row r="70" spans="1:18" ht="12.75">
      <c r="A70" s="196" t="s">
        <v>168</v>
      </c>
      <c r="B70" s="105">
        <v>1.365249999999999</v>
      </c>
      <c r="C70" s="103">
        <v>1.75</v>
      </c>
      <c r="E70" s="196" t="s">
        <v>193</v>
      </c>
      <c r="F70" s="103">
        <v>1.75</v>
      </c>
      <c r="G70" s="91">
        <v>-2.2796499999999997</v>
      </c>
      <c r="H70" s="207">
        <f t="shared" si="0"/>
        <v>0.038100000000001355</v>
      </c>
      <c r="I70" s="21">
        <f t="shared" si="1"/>
        <v>0.00048266767000735216</v>
      </c>
      <c r="J70" s="190">
        <v>11</v>
      </c>
      <c r="K70" s="192"/>
      <c r="L70" s="191"/>
      <c r="M70" s="191"/>
      <c r="N70" s="192"/>
      <c r="O70" s="191"/>
      <c r="Q70" s="6"/>
      <c r="R70" s="215">
        <f>H131</f>
        <v>0.08889999999999587</v>
      </c>
    </row>
    <row r="71" spans="1:18" ht="12.75">
      <c r="A71" s="196" t="s">
        <v>121</v>
      </c>
      <c r="B71" s="105">
        <v>-1.3398500000000018</v>
      </c>
      <c r="C71" s="103">
        <v>1.75</v>
      </c>
      <c r="E71" s="196" t="s">
        <v>122</v>
      </c>
      <c r="F71" s="211">
        <v>1.75</v>
      </c>
      <c r="G71" s="207">
        <v>-2.2733000000000034</v>
      </c>
      <c r="H71" s="207">
        <f t="shared" si="0"/>
        <v>0.038100000000001355</v>
      </c>
      <c r="I71" s="21">
        <f t="shared" si="1"/>
        <v>0.00048266767000735216</v>
      </c>
      <c r="J71" s="119">
        <v>11</v>
      </c>
      <c r="K71" s="192"/>
      <c r="L71" s="191"/>
      <c r="M71" s="191"/>
      <c r="N71" s="192"/>
      <c r="O71" s="191"/>
      <c r="Q71" s="6"/>
      <c r="R71" s="215">
        <f>H157</f>
        <v>0.0889000000000072</v>
      </c>
    </row>
    <row r="72" spans="1:18" ht="12.75">
      <c r="A72" s="196" t="s">
        <v>133</v>
      </c>
      <c r="B72" s="105">
        <v>-3.9941499999999968</v>
      </c>
      <c r="C72" s="103">
        <v>1.75</v>
      </c>
      <c r="E72" s="216" t="s">
        <v>166</v>
      </c>
      <c r="F72" s="217">
        <v>1.75</v>
      </c>
      <c r="G72" s="218">
        <v>-2.2415499999999984</v>
      </c>
      <c r="H72" s="219">
        <f t="shared" si="0"/>
        <v>0.0190500000000009</v>
      </c>
      <c r="I72" s="220">
        <f t="shared" si="1"/>
        <v>0.0002413338350036789</v>
      </c>
      <c r="J72" s="124">
        <v>1</v>
      </c>
      <c r="K72" s="171" t="s">
        <v>43</v>
      </c>
      <c r="L72" s="353" t="s">
        <v>180</v>
      </c>
      <c r="M72" s="171" t="s">
        <v>493</v>
      </c>
      <c r="N72" s="171" t="s">
        <v>43</v>
      </c>
      <c r="O72" s="171" t="s">
        <v>91</v>
      </c>
      <c r="P72" s="195"/>
      <c r="Q72" s="6"/>
      <c r="R72" s="215">
        <f>H163</f>
        <v>0.08889999999999587</v>
      </c>
    </row>
    <row r="73" spans="1:18" ht="12.75">
      <c r="A73" s="196" t="s">
        <v>118</v>
      </c>
      <c r="B73" s="105">
        <v>-1.466849999999999</v>
      </c>
      <c r="C73" s="103">
        <v>1.75</v>
      </c>
      <c r="E73" s="216" t="s">
        <v>195</v>
      </c>
      <c r="F73" s="103">
        <v>1.75</v>
      </c>
      <c r="G73" s="91">
        <v>-2.2415499999999984</v>
      </c>
      <c r="H73" s="207">
        <f t="shared" si="0"/>
        <v>0.025399999999997203</v>
      </c>
      <c r="I73" s="21">
        <f t="shared" si="1"/>
        <v>0.0003217784466715212</v>
      </c>
      <c r="J73" s="119">
        <v>3</v>
      </c>
      <c r="K73" s="171" t="s">
        <v>43</v>
      </c>
      <c r="L73" s="353" t="s">
        <v>180</v>
      </c>
      <c r="M73" s="171" t="s">
        <v>471</v>
      </c>
      <c r="N73" s="171" t="s">
        <v>43</v>
      </c>
      <c r="O73" s="171" t="s">
        <v>91</v>
      </c>
      <c r="P73" s="195"/>
      <c r="Q73" s="6">
        <v>65</v>
      </c>
      <c r="R73" s="215">
        <f>H36</f>
        <v>0.09525000000000361</v>
      </c>
    </row>
    <row r="74" spans="1:18" ht="12.75">
      <c r="A74" s="196">
        <v>551</v>
      </c>
      <c r="B74" s="105">
        <v>-3.638550000000002</v>
      </c>
      <c r="C74" s="103">
        <v>1.7</v>
      </c>
      <c r="E74" s="216" t="s">
        <v>141</v>
      </c>
      <c r="F74" s="210">
        <v>1.75</v>
      </c>
      <c r="G74" s="206">
        <v>-2.235200000000002</v>
      </c>
      <c r="H74" s="207">
        <f aca="true" t="shared" si="3" ref="H74:H137">G77-G74</f>
        <v>0.07620000000000315</v>
      </c>
      <c r="I74" s="21">
        <f aca="true" t="shared" si="4" ref="I74:I137">H74/$K$4</f>
        <v>0.00096533534001471</v>
      </c>
      <c r="J74" s="190">
        <v>44</v>
      </c>
      <c r="K74" s="171" t="s">
        <v>43</v>
      </c>
      <c r="L74" s="353" t="s">
        <v>180</v>
      </c>
      <c r="M74" s="171" t="s">
        <v>472</v>
      </c>
      <c r="N74" s="171" t="s">
        <v>43</v>
      </c>
      <c r="O74" s="171" t="s">
        <v>91</v>
      </c>
      <c r="P74" s="195"/>
      <c r="Q74" s="6"/>
      <c r="R74" s="215">
        <f>H42</f>
        <v>0.09525000000000361</v>
      </c>
    </row>
    <row r="75" spans="1:18" ht="12.75">
      <c r="A75" s="196" t="s">
        <v>122</v>
      </c>
      <c r="B75" s="105">
        <v>-2.2733000000000034</v>
      </c>
      <c r="C75" s="103">
        <v>1.75</v>
      </c>
      <c r="E75" s="216" t="s">
        <v>112</v>
      </c>
      <c r="F75" s="209">
        <v>1.75</v>
      </c>
      <c r="G75" s="205">
        <v>-2.2224999999999975</v>
      </c>
      <c r="H75" s="207">
        <f t="shared" si="3"/>
        <v>0.10794999999999622</v>
      </c>
      <c r="I75" s="21">
        <f t="shared" si="4"/>
        <v>0.0013675583983540679</v>
      </c>
      <c r="J75" s="119">
        <v>79</v>
      </c>
      <c r="K75" s="171" t="s">
        <v>43</v>
      </c>
      <c r="L75" s="353" t="s">
        <v>180</v>
      </c>
      <c r="M75" s="171" t="s">
        <v>494</v>
      </c>
      <c r="N75" s="171" t="s">
        <v>43</v>
      </c>
      <c r="O75" s="171" t="s">
        <v>91</v>
      </c>
      <c r="P75" s="195"/>
      <c r="Q75" s="6"/>
      <c r="R75" s="215">
        <f>H87</f>
        <v>0.09525000000000361</v>
      </c>
    </row>
    <row r="76" spans="1:18" ht="12.75">
      <c r="A76" s="196" t="s">
        <v>120</v>
      </c>
      <c r="B76" s="105">
        <v>-3.600450000000001</v>
      </c>
      <c r="C76" s="103">
        <v>1.75</v>
      </c>
      <c r="E76" s="196" t="s">
        <v>147</v>
      </c>
      <c r="F76" s="210">
        <v>1.75</v>
      </c>
      <c r="G76" s="206">
        <v>-2.216150000000001</v>
      </c>
      <c r="H76" s="207">
        <f t="shared" si="3"/>
        <v>0.17780000000000307</v>
      </c>
      <c r="I76" s="21">
        <f t="shared" si="4"/>
        <v>0.0022524491267009355</v>
      </c>
      <c r="J76" s="190">
        <v>142</v>
      </c>
      <c r="K76" s="191"/>
      <c r="L76" s="191"/>
      <c r="M76" s="191"/>
      <c r="N76" s="191"/>
      <c r="O76" s="191"/>
      <c r="Q76" s="6"/>
      <c r="R76" s="215">
        <f>H111</f>
        <v>0.09525000000000361</v>
      </c>
    </row>
    <row r="77" spans="1:18" ht="12.75">
      <c r="A77" s="196" t="s">
        <v>108</v>
      </c>
      <c r="B77" s="105">
        <v>-1.5938499999999964</v>
      </c>
      <c r="C77" s="103">
        <v>1.75</v>
      </c>
      <c r="E77" s="196" t="s">
        <v>109</v>
      </c>
      <c r="F77" s="211">
        <v>1.75</v>
      </c>
      <c r="G77" s="207">
        <v>-2.158999999999999</v>
      </c>
      <c r="H77" s="207">
        <f t="shared" si="3"/>
        <v>0.14604999999999801</v>
      </c>
      <c r="I77" s="21">
        <f t="shared" si="4"/>
        <v>0.0018502260683614256</v>
      </c>
      <c r="J77" s="119">
        <v>125</v>
      </c>
      <c r="K77" s="191"/>
      <c r="L77" s="191"/>
      <c r="M77" s="191"/>
      <c r="N77" s="191"/>
      <c r="O77" s="191"/>
      <c r="Q77" s="6"/>
      <c r="R77" s="215">
        <f>H114</f>
        <v>0.09525000000000361</v>
      </c>
    </row>
    <row r="78" spans="1:18" ht="12.75">
      <c r="A78" s="196" t="s">
        <v>131</v>
      </c>
      <c r="B78" s="105">
        <v>-1.6891</v>
      </c>
      <c r="C78" s="103">
        <v>1.75</v>
      </c>
      <c r="E78" s="196" t="s">
        <v>231</v>
      </c>
      <c r="F78" s="103">
        <v>1.75</v>
      </c>
      <c r="G78" s="91">
        <v>-2.1145500000000013</v>
      </c>
      <c r="H78" s="207">
        <f t="shared" si="3"/>
        <v>0.15240000000000586</v>
      </c>
      <c r="I78" s="21">
        <f t="shared" si="4"/>
        <v>0.0019306706800294143</v>
      </c>
      <c r="J78" s="119">
        <v>131</v>
      </c>
      <c r="K78" s="108"/>
      <c r="L78" s="108"/>
      <c r="M78" s="108"/>
      <c r="N78" s="108"/>
      <c r="O78" s="108"/>
      <c r="Q78" s="6"/>
      <c r="R78" s="215">
        <f>H155</f>
        <v>0.09524999999999229</v>
      </c>
    </row>
    <row r="79" spans="1:18" ht="12.75">
      <c r="A79" s="196" t="s">
        <v>98</v>
      </c>
      <c r="B79" s="105">
        <v>-5.7785</v>
      </c>
      <c r="C79" s="103">
        <v>1.75</v>
      </c>
      <c r="E79" s="216" t="s">
        <v>244</v>
      </c>
      <c r="F79" s="222">
        <v>1.7</v>
      </c>
      <c r="G79" s="219">
        <v>-2.038349999999998</v>
      </c>
      <c r="H79" s="219">
        <f t="shared" si="3"/>
        <v>0.10794999999999644</v>
      </c>
      <c r="I79" s="220">
        <f t="shared" si="4"/>
        <v>0.0013675583983540707</v>
      </c>
      <c r="J79" s="124">
        <v>79</v>
      </c>
      <c r="K79" s="171" t="s">
        <v>278</v>
      </c>
      <c r="L79" s="353" t="s">
        <v>180</v>
      </c>
      <c r="M79" s="256"/>
      <c r="N79" s="171"/>
      <c r="O79" s="171" t="s">
        <v>488</v>
      </c>
      <c r="Q79" s="6"/>
      <c r="R79" s="215">
        <f>H189</f>
        <v>0.09525000000000361</v>
      </c>
    </row>
    <row r="80" spans="1:18" ht="12.75">
      <c r="A80" s="196" t="s">
        <v>140</v>
      </c>
      <c r="B80" s="105">
        <v>-3.6195000000000017</v>
      </c>
      <c r="C80" s="103">
        <v>1.75</v>
      </c>
      <c r="E80" s="216" t="s">
        <v>161</v>
      </c>
      <c r="F80" s="210">
        <v>1.75</v>
      </c>
      <c r="G80" s="206">
        <v>-2.012950000000001</v>
      </c>
      <c r="H80" s="207">
        <f t="shared" si="3"/>
        <v>0.15875000000000217</v>
      </c>
      <c r="I80" s="21">
        <f t="shared" si="4"/>
        <v>0.0020111152916972566</v>
      </c>
      <c r="J80" s="119">
        <v>136</v>
      </c>
      <c r="K80" s="171" t="s">
        <v>278</v>
      </c>
      <c r="L80" s="353" t="s">
        <v>180</v>
      </c>
      <c r="M80" s="256"/>
      <c r="N80" s="171"/>
      <c r="O80" s="171" t="s">
        <v>488</v>
      </c>
      <c r="Q80" s="6">
        <v>72</v>
      </c>
      <c r="R80" s="215">
        <f>H54</f>
        <v>0.10160000000000036</v>
      </c>
    </row>
    <row r="81" spans="1:18" ht="12.75">
      <c r="A81" s="196" t="s">
        <v>100</v>
      </c>
      <c r="B81" s="105">
        <v>1.5684499999999992</v>
      </c>
      <c r="C81" s="103">
        <v>1.75</v>
      </c>
      <c r="E81" s="216" t="s">
        <v>209</v>
      </c>
      <c r="F81" s="103">
        <v>1.75</v>
      </c>
      <c r="G81" s="91">
        <v>-1.9621499999999954</v>
      </c>
      <c r="H81" s="207">
        <f t="shared" si="3"/>
        <v>0.12699999999999734</v>
      </c>
      <c r="I81" s="21">
        <f t="shared" si="4"/>
        <v>0.0016088922333577496</v>
      </c>
      <c r="J81" s="119">
        <v>106</v>
      </c>
      <c r="K81" s="171" t="s">
        <v>278</v>
      </c>
      <c r="L81" s="353" t="s">
        <v>180</v>
      </c>
      <c r="M81" s="256"/>
      <c r="N81" s="256"/>
      <c r="O81" s="171" t="s">
        <v>488</v>
      </c>
      <c r="Q81" s="6"/>
      <c r="R81" s="215">
        <f>H55</f>
        <v>0.10160000000000036</v>
      </c>
    </row>
    <row r="82" spans="1:18" ht="12.75">
      <c r="A82" s="196" t="s">
        <v>145</v>
      </c>
      <c r="B82" s="105">
        <v>-2.9019500000000047</v>
      </c>
      <c r="C82" s="103">
        <v>1.8</v>
      </c>
      <c r="E82" s="216" t="s">
        <v>223</v>
      </c>
      <c r="F82" s="103">
        <v>1.7</v>
      </c>
      <c r="G82" s="91">
        <v>-1.9304000000000017</v>
      </c>
      <c r="H82" s="207">
        <f t="shared" si="3"/>
        <v>0.1841499999999996</v>
      </c>
      <c r="I82" s="21">
        <f t="shared" si="4"/>
        <v>0.0023328937383687806</v>
      </c>
      <c r="J82" s="190">
        <v>150</v>
      </c>
      <c r="K82" s="171" t="s">
        <v>278</v>
      </c>
      <c r="L82" s="171" t="s">
        <v>180</v>
      </c>
      <c r="M82" s="256"/>
      <c r="N82" s="171"/>
      <c r="O82" s="171" t="s">
        <v>488</v>
      </c>
      <c r="Q82" s="6"/>
      <c r="R82" s="215">
        <f>H116</f>
        <v>0.10160000000000002</v>
      </c>
    </row>
    <row r="83" spans="1:18" ht="12.75">
      <c r="A83" s="196" t="s">
        <v>104</v>
      </c>
      <c r="B83" s="105">
        <v>-1.746250000000002</v>
      </c>
      <c r="C83" s="103">
        <v>1.75</v>
      </c>
      <c r="E83" s="196" t="s">
        <v>243</v>
      </c>
      <c r="F83" s="103">
        <v>1.75</v>
      </c>
      <c r="G83" s="91">
        <v>-1.8541999999999987</v>
      </c>
      <c r="H83" s="207">
        <f t="shared" si="3"/>
        <v>0.12065000000000081</v>
      </c>
      <c r="I83" s="21">
        <f t="shared" si="4"/>
        <v>0.0015284476216899045</v>
      </c>
      <c r="J83" s="119">
        <v>94</v>
      </c>
      <c r="K83" s="192"/>
      <c r="L83" s="192"/>
      <c r="M83" s="191"/>
      <c r="N83" s="192"/>
      <c r="O83" s="191"/>
      <c r="Q83" s="6"/>
      <c r="R83" s="215">
        <f>H117</f>
        <v>0.10160000000000013</v>
      </c>
    </row>
    <row r="84" spans="1:18" ht="12.75">
      <c r="A84" s="196" t="s">
        <v>141</v>
      </c>
      <c r="B84" s="105">
        <v>-2.235200000000002</v>
      </c>
      <c r="C84" s="103">
        <v>1.75</v>
      </c>
      <c r="E84" s="196" t="s">
        <v>261</v>
      </c>
      <c r="F84" s="103">
        <v>1.75</v>
      </c>
      <c r="G84" s="91">
        <v>-1.835149999999998</v>
      </c>
      <c r="H84" s="207">
        <f t="shared" si="3"/>
        <v>0.14604999999999801</v>
      </c>
      <c r="I84" s="21">
        <f t="shared" si="4"/>
        <v>0.0018502260683614256</v>
      </c>
      <c r="J84" s="119">
        <v>125</v>
      </c>
      <c r="K84" s="108"/>
      <c r="L84" s="108"/>
      <c r="M84" s="108"/>
      <c r="N84" s="108"/>
      <c r="O84" s="108"/>
      <c r="Q84" s="6"/>
      <c r="R84" s="215">
        <f>H119</f>
        <v>0.10160000000000013</v>
      </c>
    </row>
    <row r="85" spans="1:18" ht="12.75">
      <c r="A85" s="196" t="s">
        <v>114</v>
      </c>
      <c r="B85" s="105">
        <v>-0.17780000000000296</v>
      </c>
      <c r="C85" s="103">
        <v>1.7</v>
      </c>
      <c r="E85" s="163" t="s">
        <v>104</v>
      </c>
      <c r="F85" s="250">
        <v>1.75</v>
      </c>
      <c r="G85" s="251">
        <v>-1.746250000000002</v>
      </c>
      <c r="H85" s="228">
        <f t="shared" si="3"/>
        <v>0.06349999999999856</v>
      </c>
      <c r="I85" s="130">
        <f t="shared" si="4"/>
        <v>0.0008044461166788734</v>
      </c>
      <c r="J85" s="133">
        <v>29</v>
      </c>
      <c r="K85" s="172" t="s">
        <v>70</v>
      </c>
      <c r="L85" s="354" t="s">
        <v>180</v>
      </c>
      <c r="M85" s="172" t="s">
        <v>495</v>
      </c>
      <c r="N85" s="172" t="s">
        <v>70</v>
      </c>
      <c r="O85" s="172" t="s">
        <v>91</v>
      </c>
      <c r="P85" s="195"/>
      <c r="Q85" s="6"/>
      <c r="R85" s="215">
        <f>H136</f>
        <v>0.10160000000000008</v>
      </c>
    </row>
    <row r="86" spans="1:18" ht="12.75">
      <c r="A86" s="196" t="s">
        <v>158</v>
      </c>
      <c r="B86" s="105">
        <v>-0.717549999999997</v>
      </c>
      <c r="C86" s="103">
        <v>1.7</v>
      </c>
      <c r="E86" s="163" t="s">
        <v>234</v>
      </c>
      <c r="F86" s="103">
        <v>1.75</v>
      </c>
      <c r="G86" s="91">
        <v>-1.733549999999998</v>
      </c>
      <c r="H86" s="207">
        <f t="shared" si="3"/>
        <v>0.11429999999999296</v>
      </c>
      <c r="I86" s="21">
        <f t="shared" si="4"/>
        <v>0.0014480030100219158</v>
      </c>
      <c r="J86" s="119">
        <v>86</v>
      </c>
      <c r="K86" s="172" t="s">
        <v>70</v>
      </c>
      <c r="L86" s="354" t="s">
        <v>180</v>
      </c>
      <c r="M86" s="172" t="s">
        <v>463</v>
      </c>
      <c r="N86" s="172" t="s">
        <v>70</v>
      </c>
      <c r="O86" s="172" t="s">
        <v>91</v>
      </c>
      <c r="P86" s="195"/>
      <c r="Q86" s="6"/>
      <c r="R86" s="215">
        <f>H153</f>
        <v>0.10160000000000013</v>
      </c>
    </row>
    <row r="87" spans="1:18" ht="12.75">
      <c r="A87" s="196" t="s">
        <v>138</v>
      </c>
      <c r="B87" s="105">
        <v>-10.147300000000005</v>
      </c>
      <c r="C87" s="103">
        <v>1.8</v>
      </c>
      <c r="E87" s="163" t="s">
        <v>131</v>
      </c>
      <c r="F87" s="210">
        <v>1.75</v>
      </c>
      <c r="G87" s="206">
        <v>-1.6891</v>
      </c>
      <c r="H87" s="207">
        <f t="shared" si="3"/>
        <v>0.09525000000000361</v>
      </c>
      <c r="I87" s="21">
        <f t="shared" si="4"/>
        <v>0.0012066691750183833</v>
      </c>
      <c r="J87" s="119">
        <v>65</v>
      </c>
      <c r="K87" s="172" t="s">
        <v>70</v>
      </c>
      <c r="L87" s="354" t="s">
        <v>180</v>
      </c>
      <c r="M87" s="172" t="s">
        <v>464</v>
      </c>
      <c r="N87" s="172" t="s">
        <v>70</v>
      </c>
      <c r="O87" s="172" t="s">
        <v>91</v>
      </c>
      <c r="P87" s="195"/>
      <c r="Q87" s="6">
        <v>79</v>
      </c>
      <c r="R87" s="215">
        <f>H75</f>
        <v>0.10794999999999622</v>
      </c>
    </row>
    <row r="88" spans="1:18" ht="12.75">
      <c r="A88" s="196" t="s">
        <v>143</v>
      </c>
      <c r="B88" s="105">
        <v>-1.0350500000000016</v>
      </c>
      <c r="C88" s="103">
        <v>1.7</v>
      </c>
      <c r="E88" s="163" t="s">
        <v>149</v>
      </c>
      <c r="F88" s="211">
        <v>1.75</v>
      </c>
      <c r="G88" s="207">
        <v>-1.6827500000000035</v>
      </c>
      <c r="H88" s="207">
        <f t="shared" si="3"/>
        <v>0.12065000000000081</v>
      </c>
      <c r="I88" s="21">
        <f t="shared" si="4"/>
        <v>0.0015284476216899045</v>
      </c>
      <c r="J88" s="190">
        <v>94</v>
      </c>
      <c r="K88" s="172" t="s">
        <v>70</v>
      </c>
      <c r="L88" s="354" t="s">
        <v>180</v>
      </c>
      <c r="M88" s="172" t="s">
        <v>496</v>
      </c>
      <c r="N88" s="172" t="s">
        <v>70</v>
      </c>
      <c r="O88" s="172" t="s">
        <v>91</v>
      </c>
      <c r="P88" s="195"/>
      <c r="Q88" s="6"/>
      <c r="R88" s="215">
        <f>H79</f>
        <v>0.10794999999999644</v>
      </c>
    </row>
    <row r="89" spans="1:18" ht="12.75">
      <c r="A89" s="196" t="s">
        <v>166</v>
      </c>
      <c r="B89" s="105">
        <v>-2.2415499999999984</v>
      </c>
      <c r="C89" s="103">
        <v>1.75</v>
      </c>
      <c r="E89" s="233" t="s">
        <v>257</v>
      </c>
      <c r="F89" s="234">
        <v>1.75</v>
      </c>
      <c r="G89" s="235">
        <v>-1.619250000000005</v>
      </c>
      <c r="H89" s="235">
        <f t="shared" si="3"/>
        <v>0.06985000000000641</v>
      </c>
      <c r="I89" s="183">
        <f t="shared" si="4"/>
        <v>0.000884890728346862</v>
      </c>
      <c r="J89" s="231">
        <v>39</v>
      </c>
      <c r="K89" s="174" t="s">
        <v>173</v>
      </c>
      <c r="L89" s="355" t="s">
        <v>180</v>
      </c>
      <c r="M89" s="174" t="s">
        <v>480</v>
      </c>
      <c r="N89" s="174" t="s">
        <v>173</v>
      </c>
      <c r="O89" s="174" t="s">
        <v>91</v>
      </c>
      <c r="Q89" s="6"/>
      <c r="R89" s="215">
        <f>H91</f>
        <v>0.10795000000000776</v>
      </c>
    </row>
    <row r="90" spans="1:18" ht="12.75">
      <c r="A90" s="196" t="s">
        <v>123</v>
      </c>
      <c r="B90" s="105">
        <v>-5.581649999999997</v>
      </c>
      <c r="C90" s="103">
        <v>1.75</v>
      </c>
      <c r="E90" s="233" t="s">
        <v>108</v>
      </c>
      <c r="F90" s="210">
        <v>1.75</v>
      </c>
      <c r="G90" s="206">
        <v>-1.5938499999999964</v>
      </c>
      <c r="H90" s="207">
        <f t="shared" si="3"/>
        <v>0.12699999999999734</v>
      </c>
      <c r="I90" s="21">
        <f t="shared" si="4"/>
        <v>0.0016088922333577496</v>
      </c>
      <c r="J90" s="190">
        <v>106</v>
      </c>
      <c r="K90" s="174" t="s">
        <v>173</v>
      </c>
      <c r="L90" s="174" t="s">
        <v>180</v>
      </c>
      <c r="M90" s="174" t="s">
        <v>479</v>
      </c>
      <c r="N90" s="174" t="s">
        <v>173</v>
      </c>
      <c r="O90" s="174" t="s">
        <v>91</v>
      </c>
      <c r="Q90" s="6"/>
      <c r="R90" s="215">
        <f>H92</f>
        <v>0.10794999999999666</v>
      </c>
    </row>
    <row r="91" spans="1:18" ht="12.75">
      <c r="A91" s="196" t="s">
        <v>128</v>
      </c>
      <c r="B91" s="105">
        <v>2.2478999999999947</v>
      </c>
      <c r="C91" s="103">
        <v>1.75</v>
      </c>
      <c r="E91" s="233" t="s">
        <v>202</v>
      </c>
      <c r="F91" s="103">
        <v>1.75</v>
      </c>
      <c r="G91" s="91">
        <v>-1.5621000000000027</v>
      </c>
      <c r="H91" s="207">
        <f t="shared" si="3"/>
        <v>0.10795000000000776</v>
      </c>
      <c r="I91" s="21">
        <f t="shared" si="4"/>
        <v>0.0013675583983542143</v>
      </c>
      <c r="J91" s="119">
        <v>79</v>
      </c>
      <c r="K91" s="174" t="s">
        <v>173</v>
      </c>
      <c r="L91" s="174" t="s">
        <v>25</v>
      </c>
      <c r="M91" s="174" t="s">
        <v>481</v>
      </c>
      <c r="N91" s="174" t="s">
        <v>173</v>
      </c>
      <c r="O91" s="174" t="s">
        <v>91</v>
      </c>
      <c r="Q91" s="6"/>
      <c r="R91" s="215">
        <f>H96</f>
        <v>0.10794999999999666</v>
      </c>
    </row>
    <row r="92" spans="1:18" ht="12.75">
      <c r="A92" s="196" t="s">
        <v>151</v>
      </c>
      <c r="B92" s="105">
        <v>-0.5842000000000033</v>
      </c>
      <c r="C92" s="103">
        <v>1.75</v>
      </c>
      <c r="E92" s="233" t="s">
        <v>245</v>
      </c>
      <c r="F92" s="103">
        <v>1.8</v>
      </c>
      <c r="G92" s="91">
        <v>-1.5493999999999986</v>
      </c>
      <c r="H92" s="207">
        <f t="shared" si="3"/>
        <v>0.10794999999999666</v>
      </c>
      <c r="I92" s="21">
        <f t="shared" si="4"/>
        <v>0.0013675583983540735</v>
      </c>
      <c r="J92" s="190">
        <v>79</v>
      </c>
      <c r="K92" s="174" t="s">
        <v>173</v>
      </c>
      <c r="L92" s="174" t="s">
        <v>25</v>
      </c>
      <c r="M92" s="174" t="s">
        <v>482</v>
      </c>
      <c r="N92" s="174" t="s">
        <v>173</v>
      </c>
      <c r="O92" s="174" t="s">
        <v>91</v>
      </c>
      <c r="Q92" s="6"/>
      <c r="R92" s="215">
        <f>H113</f>
        <v>0.10795000000000787</v>
      </c>
    </row>
    <row r="93" spans="1:18" ht="12.75">
      <c r="A93" s="196" t="s">
        <v>130</v>
      </c>
      <c r="B93" s="105">
        <v>1.8605499999999953</v>
      </c>
      <c r="C93" s="103">
        <v>1.75</v>
      </c>
      <c r="E93" s="196" t="s">
        <v>118</v>
      </c>
      <c r="F93" s="210">
        <v>1.75</v>
      </c>
      <c r="G93" s="206">
        <v>-1.466849999999999</v>
      </c>
      <c r="H93" s="207">
        <f t="shared" si="3"/>
        <v>0.12065000000000081</v>
      </c>
      <c r="I93" s="21">
        <f t="shared" si="4"/>
        <v>0.0015284476216899045</v>
      </c>
      <c r="J93" s="119">
        <v>94</v>
      </c>
      <c r="K93" s="191"/>
      <c r="L93" s="191"/>
      <c r="M93" s="191"/>
      <c r="N93" s="191"/>
      <c r="O93" s="191"/>
      <c r="Q93" s="6"/>
      <c r="R93" s="215">
        <f>H164</f>
        <v>0.10795000000000787</v>
      </c>
    </row>
    <row r="94" spans="1:18" ht="12.75">
      <c r="A94" s="196" t="s">
        <v>125</v>
      </c>
      <c r="B94" s="105">
        <v>-2.4003000000000005</v>
      </c>
      <c r="C94" s="103">
        <v>1.75</v>
      </c>
      <c r="E94" s="163" t="s">
        <v>155</v>
      </c>
      <c r="F94" s="226">
        <v>1.75</v>
      </c>
      <c r="G94" s="227">
        <v>-1.454149999999995</v>
      </c>
      <c r="H94" s="228">
        <f t="shared" si="3"/>
        <v>0.11429999999999318</v>
      </c>
      <c r="I94" s="130">
        <f t="shared" si="4"/>
        <v>0.0014480030100219186</v>
      </c>
      <c r="J94" s="133">
        <v>86</v>
      </c>
      <c r="K94" s="172" t="s">
        <v>279</v>
      </c>
      <c r="L94" s="354" t="s">
        <v>25</v>
      </c>
      <c r="M94" s="230"/>
      <c r="N94" s="134"/>
      <c r="O94" s="172" t="s">
        <v>488</v>
      </c>
      <c r="Q94" s="6">
        <v>86</v>
      </c>
      <c r="R94" s="215">
        <f>H51</f>
        <v>0.11429999999999296</v>
      </c>
    </row>
    <row r="95" spans="1:18" ht="12.75">
      <c r="A95" s="196" t="s">
        <v>129</v>
      </c>
      <c r="B95" s="105">
        <v>-5.105400000000001</v>
      </c>
      <c r="C95" s="103">
        <v>1.75</v>
      </c>
      <c r="E95" s="163" t="s">
        <v>262</v>
      </c>
      <c r="F95" s="103">
        <v>1.75</v>
      </c>
      <c r="G95" s="91">
        <v>-1.441450000000002</v>
      </c>
      <c r="H95" s="207">
        <f t="shared" si="3"/>
        <v>0.19685000000000374</v>
      </c>
      <c r="I95" s="21">
        <f t="shared" si="4"/>
        <v>0.0024937829617046117</v>
      </c>
      <c r="J95" s="119">
        <v>161</v>
      </c>
      <c r="K95" s="172" t="s">
        <v>279</v>
      </c>
      <c r="L95" s="134" t="s">
        <v>25</v>
      </c>
      <c r="M95" s="230"/>
      <c r="N95" s="134"/>
      <c r="O95" s="172" t="s">
        <v>488</v>
      </c>
      <c r="Q95" s="6"/>
      <c r="R95" s="215">
        <f>H86</f>
        <v>0.11429999999999296</v>
      </c>
    </row>
    <row r="96" spans="1:18" ht="12.75">
      <c r="A96" s="196" t="s">
        <v>154</v>
      </c>
      <c r="B96" s="105">
        <v>-5.251449999999999</v>
      </c>
      <c r="C96" s="103">
        <v>1.75</v>
      </c>
      <c r="E96" s="163" t="s">
        <v>207</v>
      </c>
      <c r="F96" s="103">
        <v>1.7</v>
      </c>
      <c r="G96" s="91">
        <v>-1.3461999999999983</v>
      </c>
      <c r="H96" s="207">
        <f t="shared" si="3"/>
        <v>0.10794999999999666</v>
      </c>
      <c r="I96" s="21">
        <f t="shared" si="4"/>
        <v>0.0013675583983540735</v>
      </c>
      <c r="J96" s="119">
        <v>79</v>
      </c>
      <c r="K96" s="172" t="s">
        <v>279</v>
      </c>
      <c r="L96" s="230" t="s">
        <v>25</v>
      </c>
      <c r="M96" s="230"/>
      <c r="N96" s="230"/>
      <c r="O96" s="172" t="s">
        <v>488</v>
      </c>
      <c r="Q96" s="6"/>
      <c r="R96" s="215">
        <f>H94</f>
        <v>0.11429999999999318</v>
      </c>
    </row>
    <row r="97" spans="1:18" ht="12.75">
      <c r="A97" s="196" t="s">
        <v>142</v>
      </c>
      <c r="B97" s="105">
        <v>-4.27355</v>
      </c>
      <c r="C97" s="103">
        <v>1.75</v>
      </c>
      <c r="E97" s="163" t="s">
        <v>121</v>
      </c>
      <c r="F97" s="210">
        <v>1.75</v>
      </c>
      <c r="G97" s="206">
        <v>-1.3398500000000018</v>
      </c>
      <c r="H97" s="207">
        <f t="shared" si="3"/>
        <v>0.12065000000000081</v>
      </c>
      <c r="I97" s="21">
        <f t="shared" si="4"/>
        <v>0.0015284476216899045</v>
      </c>
      <c r="J97" s="190">
        <v>94</v>
      </c>
      <c r="K97" s="172" t="s">
        <v>279</v>
      </c>
      <c r="L97" s="134" t="s">
        <v>25</v>
      </c>
      <c r="M97" s="230"/>
      <c r="N97" s="134"/>
      <c r="O97" s="172" t="s">
        <v>488</v>
      </c>
      <c r="Q97" s="6"/>
      <c r="R97" s="215">
        <f>H105</f>
        <v>0.11430000000000429</v>
      </c>
    </row>
    <row r="98" spans="1:18" ht="12.75">
      <c r="A98" s="196" t="s">
        <v>97</v>
      </c>
      <c r="B98" s="105">
        <v>-1.1810999999999996</v>
      </c>
      <c r="C98" s="103">
        <v>1.75</v>
      </c>
      <c r="E98" s="233" t="s">
        <v>208</v>
      </c>
      <c r="F98" s="234">
        <v>1.75</v>
      </c>
      <c r="G98" s="235">
        <v>-1.2445999999999982</v>
      </c>
      <c r="H98" s="235">
        <f t="shared" si="3"/>
        <v>0.03174999999999373</v>
      </c>
      <c r="I98" s="183">
        <f t="shared" si="4"/>
        <v>0.0004022230583393664</v>
      </c>
      <c r="J98" s="231">
        <v>6</v>
      </c>
      <c r="K98" s="174" t="s">
        <v>46</v>
      </c>
      <c r="L98" s="148" t="s">
        <v>25</v>
      </c>
      <c r="M98" s="174" t="s">
        <v>641</v>
      </c>
      <c r="N98" s="174" t="s">
        <v>46</v>
      </c>
      <c r="O98" s="174" t="s">
        <v>92</v>
      </c>
      <c r="P98" s="195"/>
      <c r="Q98" s="6"/>
      <c r="R98" s="215">
        <f>H118</f>
        <v>0.11429999999999307</v>
      </c>
    </row>
    <row r="99" spans="1:18" ht="12.75">
      <c r="A99" s="196" t="s">
        <v>111</v>
      </c>
      <c r="B99" s="105">
        <v>-0.6223000000000047</v>
      </c>
      <c r="C99" s="103">
        <v>1.7</v>
      </c>
      <c r="E99" s="233" t="s">
        <v>238</v>
      </c>
      <c r="F99" s="103">
        <v>1.7</v>
      </c>
      <c r="G99" s="91">
        <v>-1.2382500000000016</v>
      </c>
      <c r="H99" s="207">
        <f t="shared" si="3"/>
        <v>0.04444999999999788</v>
      </c>
      <c r="I99" s="21">
        <f t="shared" si="4"/>
        <v>0.0005631122816751973</v>
      </c>
      <c r="J99" s="119">
        <v>15</v>
      </c>
      <c r="K99" s="174" t="s">
        <v>46</v>
      </c>
      <c r="L99" s="232" t="s">
        <v>25</v>
      </c>
      <c r="M99" s="174" t="s">
        <v>640</v>
      </c>
      <c r="N99" s="174" t="s">
        <v>46</v>
      </c>
      <c r="O99" s="174" t="s">
        <v>92</v>
      </c>
      <c r="P99" s="195"/>
      <c r="Q99" s="6"/>
      <c r="R99" s="215">
        <f>H149</f>
        <v>0.11430000000000434</v>
      </c>
    </row>
    <row r="100" spans="1:18" ht="12.75">
      <c r="A100" s="196" t="s">
        <v>184</v>
      </c>
      <c r="B100" s="105">
        <v>-0.5651500000000026</v>
      </c>
      <c r="C100" s="103">
        <v>1.75</v>
      </c>
      <c r="E100" s="233" t="s">
        <v>187</v>
      </c>
      <c r="F100" s="103">
        <v>1.75</v>
      </c>
      <c r="G100" s="91">
        <v>-1.219200000000001</v>
      </c>
      <c r="H100" s="207">
        <f t="shared" si="3"/>
        <v>0.03175000000000483</v>
      </c>
      <c r="I100" s="21">
        <f t="shared" si="4"/>
        <v>0.00040222305833950705</v>
      </c>
      <c r="J100" s="119">
        <v>6</v>
      </c>
      <c r="K100" s="174" t="s">
        <v>46</v>
      </c>
      <c r="L100" s="232" t="s">
        <v>25</v>
      </c>
      <c r="M100" s="174" t="s">
        <v>642</v>
      </c>
      <c r="N100" s="174" t="s">
        <v>46</v>
      </c>
      <c r="O100" s="174" t="s">
        <v>92</v>
      </c>
      <c r="P100" s="195"/>
      <c r="Q100" s="6"/>
      <c r="R100" s="215">
        <f>H174</f>
        <v>0.11430000000000429</v>
      </c>
    </row>
    <row r="101" spans="1:18" ht="12.75">
      <c r="A101" s="196" t="s">
        <v>144</v>
      </c>
      <c r="B101" s="105">
        <v>-0.863599999999995</v>
      </c>
      <c r="C101" s="103">
        <v>1.75</v>
      </c>
      <c r="E101" s="233" t="s">
        <v>237</v>
      </c>
      <c r="F101" s="103">
        <v>1.75</v>
      </c>
      <c r="G101" s="91">
        <v>-1.2128500000000044</v>
      </c>
      <c r="H101" s="207">
        <f t="shared" si="3"/>
        <v>0.03175000000000483</v>
      </c>
      <c r="I101" s="21">
        <f t="shared" si="4"/>
        <v>0.00040222305833950705</v>
      </c>
      <c r="J101" s="190">
        <v>6</v>
      </c>
      <c r="K101" s="174" t="s">
        <v>46</v>
      </c>
      <c r="L101" s="148" t="s">
        <v>25</v>
      </c>
      <c r="M101" s="174" t="s">
        <v>643</v>
      </c>
      <c r="N101" s="174" t="s">
        <v>46</v>
      </c>
      <c r="O101" s="174" t="s">
        <v>92</v>
      </c>
      <c r="P101" s="195"/>
      <c r="Q101" s="6"/>
      <c r="R101" s="215">
        <f>H176</f>
        <v>0.11429999999999296</v>
      </c>
    </row>
    <row r="102" spans="1:18" ht="12.75">
      <c r="A102" s="196" t="s">
        <v>139</v>
      </c>
      <c r="B102" s="105">
        <v>-0.5207000000000047</v>
      </c>
      <c r="C102" s="103">
        <v>1.75</v>
      </c>
      <c r="E102" s="242" t="s">
        <v>229</v>
      </c>
      <c r="F102" s="246">
        <v>1.7</v>
      </c>
      <c r="G102" s="245">
        <v>-1.1938000000000037</v>
      </c>
      <c r="H102" s="245">
        <f t="shared" si="3"/>
        <v>0.04444999999999788</v>
      </c>
      <c r="I102" s="153">
        <f t="shared" si="4"/>
        <v>0.0005631122816751973</v>
      </c>
      <c r="J102" s="247">
        <v>15</v>
      </c>
      <c r="K102" s="175" t="s">
        <v>50</v>
      </c>
      <c r="L102" s="159" t="s">
        <v>25</v>
      </c>
      <c r="M102" s="175" t="s">
        <v>573</v>
      </c>
      <c r="N102" s="175" t="s">
        <v>50</v>
      </c>
      <c r="O102" s="175" t="s">
        <v>92</v>
      </c>
      <c r="P102" s="195"/>
      <c r="Q102" s="6">
        <v>94</v>
      </c>
      <c r="R102" s="215">
        <f>H64</f>
        <v>0.12064999999998927</v>
      </c>
    </row>
    <row r="103" spans="1:18" ht="12.75">
      <c r="A103" s="196" t="s">
        <v>134</v>
      </c>
      <c r="B103" s="105">
        <v>-2.8701999999999996</v>
      </c>
      <c r="C103" s="103">
        <v>1.75</v>
      </c>
      <c r="E103" s="242" t="s">
        <v>252</v>
      </c>
      <c r="F103" s="103">
        <v>1.75</v>
      </c>
      <c r="G103" s="91">
        <v>-1.1874499999999961</v>
      </c>
      <c r="H103" s="207">
        <f t="shared" si="3"/>
        <v>0.07619999999999161</v>
      </c>
      <c r="I103" s="21">
        <f t="shared" si="4"/>
        <v>0.0009653353400145637</v>
      </c>
      <c r="J103" s="119">
        <v>44</v>
      </c>
      <c r="K103" s="175" t="s">
        <v>50</v>
      </c>
      <c r="L103" s="248" t="s">
        <v>25</v>
      </c>
      <c r="M103" s="175" t="s">
        <v>574</v>
      </c>
      <c r="N103" s="175" t="s">
        <v>50</v>
      </c>
      <c r="O103" s="175" t="s">
        <v>92</v>
      </c>
      <c r="P103" s="195"/>
      <c r="Q103" s="6"/>
      <c r="R103" s="215">
        <f>H83</f>
        <v>0.12065000000000081</v>
      </c>
    </row>
    <row r="104" spans="1:18" ht="12.75">
      <c r="A104" s="196" t="s">
        <v>152</v>
      </c>
      <c r="B104" s="105">
        <v>-3.0606999999999953</v>
      </c>
      <c r="C104" s="103">
        <v>1.75</v>
      </c>
      <c r="E104" s="242" t="s">
        <v>97</v>
      </c>
      <c r="F104" s="211">
        <v>1.75</v>
      </c>
      <c r="G104" s="207">
        <v>-1.1810999999999996</v>
      </c>
      <c r="H104" s="207">
        <f t="shared" si="3"/>
        <v>0.13334999999999386</v>
      </c>
      <c r="I104" s="21">
        <f t="shared" si="4"/>
        <v>0.0016893368450255947</v>
      </c>
      <c r="J104" s="190">
        <v>115</v>
      </c>
      <c r="K104" s="175" t="s">
        <v>50</v>
      </c>
      <c r="L104" s="159" t="s">
        <v>25</v>
      </c>
      <c r="M104" s="175" t="s">
        <v>575</v>
      </c>
      <c r="N104" s="175" t="s">
        <v>50</v>
      </c>
      <c r="O104" s="175" t="s">
        <v>92</v>
      </c>
      <c r="P104" s="195"/>
      <c r="Q104" s="6"/>
      <c r="R104" s="215">
        <f>H88</f>
        <v>0.12065000000000081</v>
      </c>
    </row>
    <row r="105" spans="1:18" ht="12.75">
      <c r="A105" s="196" t="s">
        <v>163</v>
      </c>
      <c r="B105" s="105">
        <v>1.9557999999999989</v>
      </c>
      <c r="C105" s="103">
        <v>1.75</v>
      </c>
      <c r="E105" s="242" t="s">
        <v>212</v>
      </c>
      <c r="F105" s="103">
        <v>1.7</v>
      </c>
      <c r="G105" s="91">
        <v>-1.1493500000000059</v>
      </c>
      <c r="H105" s="207">
        <f t="shared" si="3"/>
        <v>0.11430000000000429</v>
      </c>
      <c r="I105" s="21">
        <f t="shared" si="4"/>
        <v>0.0014480030100220594</v>
      </c>
      <c r="J105" s="119">
        <v>86</v>
      </c>
      <c r="K105" s="175" t="s">
        <v>50</v>
      </c>
      <c r="L105" s="159" t="s">
        <v>25</v>
      </c>
      <c r="M105" s="175" t="s">
        <v>576</v>
      </c>
      <c r="N105" s="175" t="s">
        <v>50</v>
      </c>
      <c r="O105" s="175" t="s">
        <v>92</v>
      </c>
      <c r="P105" s="195"/>
      <c r="Q105" s="6"/>
      <c r="R105" s="215">
        <f>H93</f>
        <v>0.12065000000000081</v>
      </c>
    </row>
    <row r="106" spans="1:18" ht="12.75">
      <c r="A106" s="196" t="s">
        <v>136</v>
      </c>
      <c r="B106" s="105">
        <v>0.28574999999999956</v>
      </c>
      <c r="C106" s="103">
        <v>1.75</v>
      </c>
      <c r="E106" s="196" t="s">
        <v>102</v>
      </c>
      <c r="F106" s="209">
        <v>1.75</v>
      </c>
      <c r="G106" s="205">
        <v>-1.1112500000000045</v>
      </c>
      <c r="H106" s="207">
        <f t="shared" si="3"/>
        <v>0.07620000000000293</v>
      </c>
      <c r="I106" s="21">
        <f t="shared" si="4"/>
        <v>0.0009653353400147071</v>
      </c>
      <c r="J106" s="190">
        <v>44</v>
      </c>
      <c r="K106" s="192"/>
      <c r="L106" s="192"/>
      <c r="M106" s="191"/>
      <c r="N106" s="192"/>
      <c r="O106" s="191"/>
      <c r="P106" s="195"/>
      <c r="Q106" s="6"/>
      <c r="R106" s="215">
        <f>H97</f>
        <v>0.12065000000000081</v>
      </c>
    </row>
    <row r="107" spans="1:18" ht="12.75">
      <c r="A107" s="196" t="s">
        <v>161</v>
      </c>
      <c r="B107" s="105">
        <v>-2.012950000000001</v>
      </c>
      <c r="C107" s="103">
        <v>1.75</v>
      </c>
      <c r="E107" s="216" t="s">
        <v>197</v>
      </c>
      <c r="F107" s="222">
        <v>1.75</v>
      </c>
      <c r="G107" s="219">
        <v>-1.0477500000000057</v>
      </c>
      <c r="H107" s="219">
        <f t="shared" si="3"/>
        <v>0.019050000000000678</v>
      </c>
      <c r="I107" s="220">
        <f t="shared" si="4"/>
        <v>0.00024133383500367608</v>
      </c>
      <c r="J107" s="221">
        <v>1</v>
      </c>
      <c r="K107" s="171" t="s">
        <v>44</v>
      </c>
      <c r="L107" s="171" t="s">
        <v>25</v>
      </c>
      <c r="M107" s="171" t="s">
        <v>577</v>
      </c>
      <c r="N107" s="171" t="s">
        <v>44</v>
      </c>
      <c r="O107" s="171" t="s">
        <v>92</v>
      </c>
      <c r="P107" s="195"/>
      <c r="Q107" s="6"/>
      <c r="R107" s="215">
        <f>H148</f>
        <v>0.12065000000000076</v>
      </c>
    </row>
    <row r="108" spans="1:18" ht="12.75">
      <c r="A108" s="196" t="s">
        <v>185</v>
      </c>
      <c r="B108" s="105">
        <v>-3.5432999999999986</v>
      </c>
      <c r="C108" s="103">
        <v>1.75</v>
      </c>
      <c r="E108" s="216" t="s">
        <v>148</v>
      </c>
      <c r="F108" s="211">
        <v>1.75</v>
      </c>
      <c r="G108" s="207">
        <v>-1.0350500000000016</v>
      </c>
      <c r="H108" s="207">
        <f t="shared" si="3"/>
        <v>0.025399999999997203</v>
      </c>
      <c r="I108" s="21">
        <f t="shared" si="4"/>
        <v>0.0003217784466715212</v>
      </c>
      <c r="J108" s="190">
        <v>3</v>
      </c>
      <c r="K108" s="171" t="s">
        <v>44</v>
      </c>
      <c r="L108" s="171" t="s">
        <v>25</v>
      </c>
      <c r="M108" s="171" t="s">
        <v>578</v>
      </c>
      <c r="N108" s="171" t="s">
        <v>44</v>
      </c>
      <c r="O108" s="171" t="s">
        <v>92</v>
      </c>
      <c r="P108" s="195"/>
      <c r="Q108" s="6"/>
      <c r="R108" s="215">
        <f>H156</f>
        <v>0.12065000000000081</v>
      </c>
    </row>
    <row r="109" spans="1:18" ht="12.75">
      <c r="A109" s="196" t="s">
        <v>109</v>
      </c>
      <c r="B109" s="105">
        <v>-2.158999999999999</v>
      </c>
      <c r="C109" s="103">
        <v>1.75</v>
      </c>
      <c r="E109" s="216" t="s">
        <v>143</v>
      </c>
      <c r="F109" s="211">
        <v>1.7</v>
      </c>
      <c r="G109" s="207">
        <v>-1.0350500000000016</v>
      </c>
      <c r="H109" s="207">
        <f t="shared" si="3"/>
        <v>0.03175000000000505</v>
      </c>
      <c r="I109" s="21">
        <f t="shared" si="4"/>
        <v>0.0004022230583395098</v>
      </c>
      <c r="J109" s="119">
        <v>6</v>
      </c>
      <c r="K109" s="171" t="s">
        <v>44</v>
      </c>
      <c r="L109" s="171" t="s">
        <v>25</v>
      </c>
      <c r="M109" s="171" t="s">
        <v>579</v>
      </c>
      <c r="N109" s="171" t="s">
        <v>44</v>
      </c>
      <c r="O109" s="171" t="s">
        <v>92</v>
      </c>
      <c r="P109" s="195"/>
      <c r="Q109" s="6"/>
      <c r="R109" s="215">
        <f>H167</f>
        <v>0.12065000000000092</v>
      </c>
    </row>
    <row r="110" spans="1:18" ht="12.75">
      <c r="A110" s="196" t="s">
        <v>113</v>
      </c>
      <c r="B110" s="105">
        <v>1.4922499999999963</v>
      </c>
      <c r="C110" s="103">
        <v>1.7</v>
      </c>
      <c r="E110" s="216">
        <v>706</v>
      </c>
      <c r="F110" s="103">
        <v>1.75</v>
      </c>
      <c r="G110" s="91">
        <v>-1.028700000000005</v>
      </c>
      <c r="H110" s="207">
        <f t="shared" si="3"/>
        <v>0.057150000000002144</v>
      </c>
      <c r="I110" s="21">
        <f t="shared" si="4"/>
        <v>0.0007240015050110297</v>
      </c>
      <c r="J110" s="190">
        <v>24</v>
      </c>
      <c r="K110" s="171" t="s">
        <v>44</v>
      </c>
      <c r="L110" s="171" t="s">
        <v>25</v>
      </c>
      <c r="M110" s="171" t="s">
        <v>580</v>
      </c>
      <c r="N110" s="171" t="s">
        <v>44</v>
      </c>
      <c r="O110" s="171" t="s">
        <v>92</v>
      </c>
      <c r="P110" s="195"/>
      <c r="Q110" s="6"/>
      <c r="R110" s="215">
        <f>H179</f>
        <v>0.12065000000000081</v>
      </c>
    </row>
    <row r="111" spans="1:18" ht="12.75">
      <c r="A111" s="196" t="s">
        <v>159</v>
      </c>
      <c r="B111" s="105">
        <v>-2.4320500000000056</v>
      </c>
      <c r="C111" s="103">
        <v>1.75</v>
      </c>
      <c r="E111" s="239" t="s">
        <v>218</v>
      </c>
      <c r="F111" s="240">
        <v>1.75</v>
      </c>
      <c r="G111" s="241">
        <v>-1.0096500000000044</v>
      </c>
      <c r="H111" s="241">
        <f t="shared" si="3"/>
        <v>0.09525000000000361</v>
      </c>
      <c r="I111" s="186">
        <f t="shared" si="4"/>
        <v>0.0012066691750183833</v>
      </c>
      <c r="J111" s="255">
        <v>65</v>
      </c>
      <c r="K111" s="173" t="s">
        <v>277</v>
      </c>
      <c r="L111" s="173" t="s">
        <v>25</v>
      </c>
      <c r="M111" s="142"/>
      <c r="N111" s="142"/>
      <c r="O111" s="173" t="s">
        <v>488</v>
      </c>
      <c r="P111" s="195"/>
      <c r="Q111" s="6"/>
      <c r="R111" s="215">
        <f>H190</f>
        <v>0.12065000000000059</v>
      </c>
    </row>
    <row r="112" spans="1:18" ht="12.75">
      <c r="A112" s="196" t="s">
        <v>162</v>
      </c>
      <c r="B112" s="105">
        <v>1.7144999999999972</v>
      </c>
      <c r="C112" s="103">
        <v>1.75</v>
      </c>
      <c r="E112" s="239" t="s">
        <v>205</v>
      </c>
      <c r="F112" s="103">
        <v>1.7</v>
      </c>
      <c r="G112" s="91">
        <v>-1.0032999999999965</v>
      </c>
      <c r="H112" s="207">
        <f t="shared" si="3"/>
        <v>0.12699999999999723</v>
      </c>
      <c r="I112" s="21">
        <f t="shared" si="4"/>
        <v>0.0016088922333577483</v>
      </c>
      <c r="J112" s="190">
        <v>106</v>
      </c>
      <c r="K112" s="173" t="s">
        <v>277</v>
      </c>
      <c r="L112" s="173" t="s">
        <v>25</v>
      </c>
      <c r="M112" s="142"/>
      <c r="N112" s="142"/>
      <c r="O112" s="173" t="s">
        <v>488</v>
      </c>
      <c r="P112" s="195"/>
      <c r="Q112" s="6"/>
      <c r="R112" s="215">
        <f>H191</f>
        <v>0.12065000000000059</v>
      </c>
    </row>
    <row r="113" spans="1:18" ht="12.75">
      <c r="A113" s="196" t="s">
        <v>153</v>
      </c>
      <c r="B113" s="105">
        <v>-4.603749999999997</v>
      </c>
      <c r="C113" s="103">
        <v>1.75</v>
      </c>
      <c r="E113" s="239" t="s">
        <v>106</v>
      </c>
      <c r="F113" s="210">
        <v>1.75</v>
      </c>
      <c r="G113" s="206">
        <v>-0.9715500000000029</v>
      </c>
      <c r="H113" s="207">
        <f t="shared" si="3"/>
        <v>0.10795000000000787</v>
      </c>
      <c r="I113" s="21">
        <f t="shared" si="4"/>
        <v>0.0013675583983542156</v>
      </c>
      <c r="J113" s="119">
        <v>79</v>
      </c>
      <c r="K113" s="173" t="s">
        <v>277</v>
      </c>
      <c r="L113" s="173" t="s">
        <v>25</v>
      </c>
      <c r="M113" s="142"/>
      <c r="N113" s="142"/>
      <c r="O113" s="173" t="s">
        <v>488</v>
      </c>
      <c r="P113" s="195"/>
      <c r="Q113" s="6">
        <v>105</v>
      </c>
      <c r="R113" s="215">
        <f>H178</f>
        <v>0.12318999999999503</v>
      </c>
    </row>
    <row r="114" spans="1:18" ht="12.75">
      <c r="A114" s="196" t="s">
        <v>132</v>
      </c>
      <c r="B114" s="105">
        <v>0.9715500000000029</v>
      </c>
      <c r="C114" s="103">
        <v>1.75</v>
      </c>
      <c r="E114" s="239" t="s">
        <v>124</v>
      </c>
      <c r="F114" s="209">
        <v>1.75</v>
      </c>
      <c r="G114" s="205">
        <v>-0.9144000000000008</v>
      </c>
      <c r="H114" s="207">
        <f t="shared" si="3"/>
        <v>0.09525000000000361</v>
      </c>
      <c r="I114" s="21">
        <f t="shared" si="4"/>
        <v>0.0012066691750183833</v>
      </c>
      <c r="J114" s="190">
        <v>65</v>
      </c>
      <c r="K114" s="173" t="s">
        <v>277</v>
      </c>
      <c r="L114" s="173" t="s">
        <v>25</v>
      </c>
      <c r="M114" s="142"/>
      <c r="N114" s="173"/>
      <c r="O114" s="173" t="s">
        <v>488</v>
      </c>
      <c r="P114" s="195"/>
      <c r="Q114" s="6">
        <v>106</v>
      </c>
      <c r="R114" s="215">
        <f>H58</f>
        <v>0.12699999999999712</v>
      </c>
    </row>
    <row r="115" spans="1:18" ht="12.75">
      <c r="A115" s="196" t="s">
        <v>127</v>
      </c>
      <c r="B115" s="105">
        <v>-0.3492499999999982</v>
      </c>
      <c r="C115" s="103">
        <v>1.75</v>
      </c>
      <c r="E115" s="242" t="s">
        <v>235</v>
      </c>
      <c r="F115" s="246">
        <v>1.75</v>
      </c>
      <c r="G115" s="245">
        <v>-0.8762999999999993</v>
      </c>
      <c r="H115" s="245">
        <f t="shared" si="3"/>
        <v>0.07620000000000282</v>
      </c>
      <c r="I115" s="153">
        <f t="shared" si="4"/>
        <v>0.0009653353400147057</v>
      </c>
      <c r="J115" s="247">
        <v>44</v>
      </c>
      <c r="K115" s="175" t="s">
        <v>175</v>
      </c>
      <c r="L115" s="175" t="s">
        <v>25</v>
      </c>
      <c r="M115" s="248" t="s">
        <v>497</v>
      </c>
      <c r="N115" s="175" t="s">
        <v>175</v>
      </c>
      <c r="O115" s="175" t="s">
        <v>92</v>
      </c>
      <c r="P115" s="195"/>
      <c r="Q115" s="6"/>
      <c r="R115" s="215">
        <f>H68</f>
        <v>0.12699999999999712</v>
      </c>
    </row>
    <row r="116" spans="1:18" ht="12.75">
      <c r="A116" s="196" t="s">
        <v>126</v>
      </c>
      <c r="B116" s="105">
        <v>0.26035000000000236</v>
      </c>
      <c r="C116" s="103">
        <v>1.75</v>
      </c>
      <c r="E116" s="242" t="s">
        <v>144</v>
      </c>
      <c r="F116" s="209">
        <v>1.75</v>
      </c>
      <c r="G116" s="205">
        <v>-0.863599999999995</v>
      </c>
      <c r="H116" s="207">
        <f t="shared" si="3"/>
        <v>0.10160000000000002</v>
      </c>
      <c r="I116" s="21">
        <f t="shared" si="4"/>
        <v>0.001287113786686227</v>
      </c>
      <c r="J116" s="119">
        <v>72</v>
      </c>
      <c r="K116" s="175" t="s">
        <v>175</v>
      </c>
      <c r="L116" s="248" t="s">
        <v>25</v>
      </c>
      <c r="M116" s="248" t="s">
        <v>498</v>
      </c>
      <c r="N116" s="175" t="s">
        <v>175</v>
      </c>
      <c r="O116" s="175" t="s">
        <v>92</v>
      </c>
      <c r="P116" s="195"/>
      <c r="Q116" s="6"/>
      <c r="R116" s="215">
        <f>H69</f>
        <v>0.12699999999999712</v>
      </c>
    </row>
    <row r="117" spans="1:18" ht="12.75">
      <c r="A117" s="196" t="s">
        <v>186</v>
      </c>
      <c r="B117" s="105">
        <v>-2.628899999999998</v>
      </c>
      <c r="C117" s="103">
        <v>1.75</v>
      </c>
      <c r="E117" s="242" t="s">
        <v>272</v>
      </c>
      <c r="F117" s="103">
        <v>1.75</v>
      </c>
      <c r="G117" s="91">
        <v>-0.8191499999999972</v>
      </c>
      <c r="H117" s="207">
        <f t="shared" si="3"/>
        <v>0.10160000000000013</v>
      </c>
      <c r="I117" s="21">
        <f t="shared" si="4"/>
        <v>0.0012871137866862284</v>
      </c>
      <c r="J117" s="119">
        <v>72</v>
      </c>
      <c r="K117" s="175" t="s">
        <v>175</v>
      </c>
      <c r="L117" s="248" t="s">
        <v>25</v>
      </c>
      <c r="M117" s="248" t="s">
        <v>499</v>
      </c>
      <c r="N117" s="175" t="s">
        <v>175</v>
      </c>
      <c r="O117" s="175" t="s">
        <v>92</v>
      </c>
      <c r="P117" s="195"/>
      <c r="Q117" s="6"/>
      <c r="R117" s="105">
        <f>H81</f>
        <v>0.12699999999999734</v>
      </c>
    </row>
    <row r="118" spans="1:18" ht="12.75">
      <c r="A118" s="196" t="s">
        <v>187</v>
      </c>
      <c r="B118" s="105">
        <v>-1.219200000000001</v>
      </c>
      <c r="C118" s="103">
        <v>1.75</v>
      </c>
      <c r="E118" s="242" t="s">
        <v>220</v>
      </c>
      <c r="F118" s="103">
        <v>1.75</v>
      </c>
      <c r="G118" s="91">
        <v>-0.8000999999999965</v>
      </c>
      <c r="H118" s="207">
        <f t="shared" si="3"/>
        <v>0.11429999999999307</v>
      </c>
      <c r="I118" s="21">
        <f t="shared" si="4"/>
        <v>0.0014480030100219173</v>
      </c>
      <c r="J118" s="7">
        <v>86</v>
      </c>
      <c r="K118" s="87" t="s">
        <v>175</v>
      </c>
      <c r="L118" s="88" t="s">
        <v>25</v>
      </c>
      <c r="M118" s="88" t="s">
        <v>500</v>
      </c>
      <c r="N118" s="87" t="s">
        <v>175</v>
      </c>
      <c r="O118" s="87" t="s">
        <v>92</v>
      </c>
      <c r="P118" s="195"/>
      <c r="Q118" s="6"/>
      <c r="R118" s="105">
        <f>H90</f>
        <v>0.12699999999999734</v>
      </c>
    </row>
    <row r="119" spans="1:18" ht="12.75">
      <c r="A119" s="196" t="s">
        <v>188</v>
      </c>
      <c r="B119" s="91">
        <v>1.488439999999994</v>
      </c>
      <c r="C119" s="51">
        <v>1.7</v>
      </c>
      <c r="E119" s="196" t="s">
        <v>226</v>
      </c>
      <c r="F119" s="103">
        <v>1.75</v>
      </c>
      <c r="G119" s="91">
        <v>-0.761999999999995</v>
      </c>
      <c r="H119" s="207">
        <f t="shared" si="3"/>
        <v>0.10160000000000013</v>
      </c>
      <c r="I119" s="21">
        <f t="shared" si="4"/>
        <v>0.0012871137866862284</v>
      </c>
      <c r="J119" s="7">
        <v>72</v>
      </c>
      <c r="K119" s="6"/>
      <c r="L119" s="6"/>
      <c r="M119" s="6"/>
      <c r="N119" s="6"/>
      <c r="O119" s="6"/>
      <c r="P119" s="195"/>
      <c r="Q119" s="6"/>
      <c r="R119" s="105">
        <f>H112</f>
        <v>0.12699999999999723</v>
      </c>
    </row>
    <row r="120" spans="1:18" ht="12.75">
      <c r="A120" s="196" t="s">
        <v>189</v>
      </c>
      <c r="B120" s="91">
        <v>0.717549999999997</v>
      </c>
      <c r="C120" s="51">
        <v>1.75</v>
      </c>
      <c r="E120" s="242" t="s">
        <v>158</v>
      </c>
      <c r="F120" s="243">
        <v>1.7</v>
      </c>
      <c r="G120" s="244">
        <v>-0.717549999999997</v>
      </c>
      <c r="H120" s="245">
        <f t="shared" si="3"/>
        <v>0.07619999999999161</v>
      </c>
      <c r="I120" s="153">
        <f t="shared" si="4"/>
        <v>0.0009653353400145637</v>
      </c>
      <c r="J120" s="85">
        <v>44</v>
      </c>
      <c r="K120" s="87" t="s">
        <v>176</v>
      </c>
      <c r="L120" s="88" t="s">
        <v>25</v>
      </c>
      <c r="M120" s="88" t="s">
        <v>497</v>
      </c>
      <c r="N120" s="87" t="s">
        <v>176</v>
      </c>
      <c r="O120" s="87" t="s">
        <v>92</v>
      </c>
      <c r="P120" s="195"/>
      <c r="Q120" s="6"/>
      <c r="R120" s="105">
        <f>H139</f>
        <v>0.12699999999999728</v>
      </c>
    </row>
    <row r="121" spans="1:18" ht="12.75">
      <c r="A121" s="196" t="s">
        <v>190</v>
      </c>
      <c r="B121" s="91">
        <v>-3.2512000000000025</v>
      </c>
      <c r="C121" s="51">
        <v>1.75</v>
      </c>
      <c r="E121" s="242" t="s">
        <v>198</v>
      </c>
      <c r="F121" s="103">
        <v>1.75</v>
      </c>
      <c r="G121" s="91">
        <v>-0.6858000000000034</v>
      </c>
      <c r="H121" s="207">
        <f t="shared" si="3"/>
        <v>0.06349999999999867</v>
      </c>
      <c r="I121" s="21">
        <f t="shared" si="4"/>
        <v>0.0008044461166788748</v>
      </c>
      <c r="J121" s="7">
        <v>29</v>
      </c>
      <c r="K121" s="87" t="s">
        <v>176</v>
      </c>
      <c r="L121" s="88" t="s">
        <v>25</v>
      </c>
      <c r="M121" s="88" t="s">
        <v>498</v>
      </c>
      <c r="N121" s="87" t="s">
        <v>176</v>
      </c>
      <c r="O121" s="87" t="s">
        <v>92</v>
      </c>
      <c r="P121" s="195"/>
      <c r="Q121" s="6"/>
      <c r="R121" s="105">
        <f>H147</f>
        <v>0.12699999999999728</v>
      </c>
    </row>
    <row r="122" spans="1:18" ht="12.75">
      <c r="A122" s="196" t="s">
        <v>191</v>
      </c>
      <c r="B122" s="91">
        <v>-3.3972500000000005</v>
      </c>
      <c r="C122" s="51">
        <v>1.75</v>
      </c>
      <c r="E122" s="242" t="s">
        <v>225</v>
      </c>
      <c r="F122" s="103">
        <v>1.75</v>
      </c>
      <c r="G122" s="91">
        <v>-0.6603999999999949</v>
      </c>
      <c r="H122" s="207">
        <f t="shared" si="3"/>
        <v>0.07619999999999161</v>
      </c>
      <c r="I122" s="21">
        <f t="shared" si="4"/>
        <v>0.0009653353400145637</v>
      </c>
      <c r="J122" s="7">
        <v>44</v>
      </c>
      <c r="K122" s="87" t="s">
        <v>176</v>
      </c>
      <c r="L122" s="88" t="s">
        <v>25</v>
      </c>
      <c r="M122" s="88" t="s">
        <v>499</v>
      </c>
      <c r="N122" s="87" t="s">
        <v>176</v>
      </c>
      <c r="O122" s="87" t="s">
        <v>92</v>
      </c>
      <c r="P122" s="195"/>
      <c r="Q122" s="6"/>
      <c r="R122" s="105">
        <f>H175</f>
        <v>0.12699999999999734</v>
      </c>
    </row>
    <row r="123" spans="1:18" ht="12.75">
      <c r="A123" s="196" t="s">
        <v>192</v>
      </c>
      <c r="B123" s="91">
        <v>0.7493000000000021</v>
      </c>
      <c r="C123" s="51">
        <v>1.75</v>
      </c>
      <c r="E123" s="242" t="s">
        <v>241</v>
      </c>
      <c r="F123" s="103">
        <v>1.75</v>
      </c>
      <c r="G123" s="91">
        <v>-0.6413500000000054</v>
      </c>
      <c r="H123" s="207">
        <f t="shared" si="3"/>
        <v>0.06350000000000988</v>
      </c>
      <c r="I123" s="21">
        <f t="shared" si="4"/>
        <v>0.0008044461166790168</v>
      </c>
      <c r="J123" s="7">
        <v>37</v>
      </c>
      <c r="K123" s="87" t="s">
        <v>176</v>
      </c>
      <c r="L123" s="88" t="s">
        <v>25</v>
      </c>
      <c r="M123" s="88" t="s">
        <v>500</v>
      </c>
      <c r="N123" s="87" t="s">
        <v>176</v>
      </c>
      <c r="O123" s="87" t="s">
        <v>92</v>
      </c>
      <c r="P123" s="195"/>
      <c r="Q123" s="6">
        <v>115</v>
      </c>
      <c r="R123" s="105">
        <f>H47</f>
        <v>0.13335000000000496</v>
      </c>
    </row>
    <row r="124" spans="1:18" ht="12.75">
      <c r="A124" s="196" t="s">
        <v>193</v>
      </c>
      <c r="B124" s="91">
        <v>-2.2796499999999997</v>
      </c>
      <c r="C124" s="51">
        <v>1.75</v>
      </c>
      <c r="E124" s="216" t="s">
        <v>111</v>
      </c>
      <c r="F124" s="249">
        <v>1.7</v>
      </c>
      <c r="G124" s="219">
        <v>-0.6223000000000047</v>
      </c>
      <c r="H124" s="219">
        <f t="shared" si="3"/>
        <v>0.057150000000002144</v>
      </c>
      <c r="I124" s="220">
        <f t="shared" si="4"/>
        <v>0.0007240015050110297</v>
      </c>
      <c r="J124" s="59">
        <v>24</v>
      </c>
      <c r="K124" s="61" t="s">
        <v>54</v>
      </c>
      <c r="L124" s="62" t="s">
        <v>25</v>
      </c>
      <c r="M124" s="319" t="s">
        <v>656</v>
      </c>
      <c r="N124" s="61" t="s">
        <v>54</v>
      </c>
      <c r="O124" s="61" t="s">
        <v>92</v>
      </c>
      <c r="P124" s="195"/>
      <c r="Q124" s="6"/>
      <c r="R124" s="105">
        <f>H48</f>
        <v>0.13335000000000496</v>
      </c>
    </row>
    <row r="125" spans="1:18" ht="12.75">
      <c r="A125" s="196" t="s">
        <v>194</v>
      </c>
      <c r="B125" s="91">
        <v>-2.6987500000000044</v>
      </c>
      <c r="C125" s="51">
        <v>1.75</v>
      </c>
      <c r="E125" s="216" t="s">
        <v>151</v>
      </c>
      <c r="F125" s="209">
        <v>1.75</v>
      </c>
      <c r="G125" s="205">
        <v>-0.5842000000000033</v>
      </c>
      <c r="H125" s="207">
        <f t="shared" si="3"/>
        <v>0.06349999999999856</v>
      </c>
      <c r="I125" s="21">
        <f t="shared" si="4"/>
        <v>0.0008044461166788734</v>
      </c>
      <c r="J125" s="7">
        <v>29</v>
      </c>
      <c r="K125" s="61" t="s">
        <v>54</v>
      </c>
      <c r="L125" s="62" t="s">
        <v>25</v>
      </c>
      <c r="M125" s="319" t="s">
        <v>657</v>
      </c>
      <c r="N125" s="61" t="s">
        <v>54</v>
      </c>
      <c r="O125" s="61" t="s">
        <v>92</v>
      </c>
      <c r="P125" s="195"/>
      <c r="Q125" s="6"/>
      <c r="R125" s="105">
        <f>H57</f>
        <v>0.13335000000000496</v>
      </c>
    </row>
    <row r="126" spans="1:18" ht="12.75">
      <c r="A126" s="196" t="s">
        <v>195</v>
      </c>
      <c r="B126" s="91">
        <v>-2.2415499999999984</v>
      </c>
      <c r="C126" s="51">
        <v>1.75</v>
      </c>
      <c r="E126" s="197" t="s">
        <v>146</v>
      </c>
      <c r="F126" s="211">
        <v>1.75</v>
      </c>
      <c r="G126" s="208">
        <v>-0.5778499999999955</v>
      </c>
      <c r="H126" s="207">
        <f t="shared" si="3"/>
        <v>0.17144999999999522</v>
      </c>
      <c r="I126" s="21">
        <f t="shared" si="4"/>
        <v>0.002172004515032947</v>
      </c>
      <c r="J126" s="7">
        <v>139</v>
      </c>
      <c r="K126" s="61" t="s">
        <v>54</v>
      </c>
      <c r="L126" s="62" t="s">
        <v>25</v>
      </c>
      <c r="M126" s="319" t="s">
        <v>658</v>
      </c>
      <c r="N126" s="61" t="s">
        <v>54</v>
      </c>
      <c r="O126" s="61" t="s">
        <v>92</v>
      </c>
      <c r="P126" s="195"/>
      <c r="Q126" s="6"/>
      <c r="R126" s="105">
        <f>H104</f>
        <v>0.13334999999999386</v>
      </c>
    </row>
    <row r="127" spans="1:18" ht="12.75">
      <c r="A127" s="196" t="s">
        <v>196</v>
      </c>
      <c r="B127" s="91">
        <v>-3.454400000000003</v>
      </c>
      <c r="C127" s="51">
        <v>1.75</v>
      </c>
      <c r="E127" s="216" t="s">
        <v>184</v>
      </c>
      <c r="F127" s="210">
        <v>1.75</v>
      </c>
      <c r="G127" s="206">
        <v>-0.5651500000000026</v>
      </c>
      <c r="H127" s="207">
        <f t="shared" si="3"/>
        <v>0.21590000000000442</v>
      </c>
      <c r="I127" s="21">
        <f t="shared" si="4"/>
        <v>0.0027351167967082876</v>
      </c>
      <c r="J127" s="7">
        <v>165</v>
      </c>
      <c r="K127" s="61" t="s">
        <v>54</v>
      </c>
      <c r="L127" s="61" t="s">
        <v>25</v>
      </c>
      <c r="M127" s="319" t="s">
        <v>659</v>
      </c>
      <c r="N127" s="61" t="s">
        <v>54</v>
      </c>
      <c r="O127" s="61" t="s">
        <v>92</v>
      </c>
      <c r="P127" s="195"/>
      <c r="Q127" s="6"/>
      <c r="R127" s="105">
        <f>H170</f>
        <v>0.13334999999999364</v>
      </c>
    </row>
    <row r="128" spans="1:18" ht="12.75">
      <c r="A128" s="196" t="s">
        <v>197</v>
      </c>
      <c r="B128" s="91">
        <v>-1.0477500000000057</v>
      </c>
      <c r="C128" s="51">
        <v>1.75</v>
      </c>
      <c r="E128" s="196" t="s">
        <v>139</v>
      </c>
      <c r="F128" s="211">
        <v>1.75</v>
      </c>
      <c r="G128" s="207">
        <v>-0.5207000000000047</v>
      </c>
      <c r="H128" s="207">
        <f t="shared" si="3"/>
        <v>0.23495000000000515</v>
      </c>
      <c r="I128" s="21">
        <f t="shared" si="4"/>
        <v>0.0029764506317119647</v>
      </c>
      <c r="J128" s="50">
        <v>170</v>
      </c>
      <c r="K128" s="6"/>
      <c r="L128" s="6"/>
      <c r="M128" s="6"/>
      <c r="N128" s="6"/>
      <c r="O128" s="6"/>
      <c r="P128" s="195"/>
      <c r="Q128" s="6"/>
      <c r="R128" s="105">
        <f>H177</f>
        <v>0.13334999999999386</v>
      </c>
    </row>
    <row r="129" spans="1:18" ht="12.75">
      <c r="A129" s="196" t="s">
        <v>198</v>
      </c>
      <c r="B129" s="91">
        <v>-0.6858000000000034</v>
      </c>
      <c r="C129" s="51">
        <v>1.75</v>
      </c>
      <c r="E129" s="196" t="s">
        <v>275</v>
      </c>
      <c r="F129" s="103">
        <v>1.7</v>
      </c>
      <c r="G129" s="91">
        <v>-0.4064000000000003</v>
      </c>
      <c r="H129" s="207">
        <f t="shared" si="3"/>
        <v>0.15239999999999448</v>
      </c>
      <c r="I129" s="21">
        <f t="shared" si="4"/>
        <v>0.00193067068002927</v>
      </c>
      <c r="J129" s="7">
        <v>131</v>
      </c>
      <c r="K129" s="6"/>
      <c r="L129" s="6"/>
      <c r="M129" s="6"/>
      <c r="N129" s="6"/>
      <c r="O129" s="6"/>
      <c r="P129" s="195"/>
      <c r="Q129" s="6"/>
      <c r="R129" s="105">
        <f>H183</f>
        <v>0.13335000000000496</v>
      </c>
    </row>
    <row r="130" spans="1:18" ht="12.75">
      <c r="A130" s="196" t="s">
        <v>199</v>
      </c>
      <c r="B130" s="91">
        <v>0.01905000000000072</v>
      </c>
      <c r="C130" s="51">
        <v>1.7</v>
      </c>
      <c r="E130" s="233" t="s">
        <v>127</v>
      </c>
      <c r="F130" s="237">
        <v>1.75</v>
      </c>
      <c r="G130" s="257">
        <v>-0.3492499999999982</v>
      </c>
      <c r="H130" s="235">
        <f t="shared" si="3"/>
        <v>0.13970000000000152</v>
      </c>
      <c r="I130" s="183">
        <f t="shared" si="4"/>
        <v>0.001769781456693581</v>
      </c>
      <c r="J130" s="78">
        <v>122</v>
      </c>
      <c r="K130" s="80" t="s">
        <v>281</v>
      </c>
      <c r="L130" s="80" t="s">
        <v>40</v>
      </c>
      <c r="M130" s="81"/>
      <c r="N130" s="81"/>
      <c r="O130" s="317" t="s">
        <v>488</v>
      </c>
      <c r="P130" s="195"/>
      <c r="Q130" s="6">
        <v>122</v>
      </c>
      <c r="R130" s="105">
        <f>H52</f>
        <v>0.13970000000000127</v>
      </c>
    </row>
    <row r="131" spans="1:18" ht="12.75">
      <c r="A131" s="196" t="s">
        <v>200</v>
      </c>
      <c r="B131" s="91">
        <v>-4.254499999999999</v>
      </c>
      <c r="C131" s="51">
        <v>1.7</v>
      </c>
      <c r="E131" s="233" t="s">
        <v>255</v>
      </c>
      <c r="F131" s="103">
        <v>1.7</v>
      </c>
      <c r="G131" s="91">
        <v>-0.28574999999999956</v>
      </c>
      <c r="H131" s="207">
        <f t="shared" si="3"/>
        <v>0.08889999999999587</v>
      </c>
      <c r="I131" s="21">
        <f t="shared" si="4"/>
        <v>0.001126224563350396</v>
      </c>
      <c r="J131" s="7">
        <v>60</v>
      </c>
      <c r="K131" s="80" t="s">
        <v>281</v>
      </c>
      <c r="L131" s="81" t="s">
        <v>40</v>
      </c>
      <c r="M131" s="81"/>
      <c r="N131" s="81"/>
      <c r="O131" s="317" t="s">
        <v>488</v>
      </c>
      <c r="P131" s="195"/>
      <c r="Q131" s="6"/>
      <c r="R131" s="105">
        <f>H130</f>
        <v>0.13970000000000152</v>
      </c>
    </row>
    <row r="132" spans="1:18" ht="12.75">
      <c r="A132" s="196" t="s">
        <v>201</v>
      </c>
      <c r="B132" s="91">
        <v>1.2573000000000025</v>
      </c>
      <c r="C132" s="51">
        <v>1.75</v>
      </c>
      <c r="E132" s="233" t="s">
        <v>253</v>
      </c>
      <c r="F132" s="103">
        <v>1.75</v>
      </c>
      <c r="G132" s="91">
        <v>-0.25400000000000583</v>
      </c>
      <c r="H132" s="207">
        <f t="shared" si="3"/>
        <v>0.07620000000000288</v>
      </c>
      <c r="I132" s="21">
        <f t="shared" si="4"/>
        <v>0.0009653353400147065</v>
      </c>
      <c r="J132" s="7">
        <v>44</v>
      </c>
      <c r="K132" s="80" t="s">
        <v>281</v>
      </c>
      <c r="L132" s="81" t="s">
        <v>40</v>
      </c>
      <c r="M132" s="81" t="s">
        <v>566</v>
      </c>
      <c r="N132" s="81"/>
      <c r="O132" s="317" t="s">
        <v>488</v>
      </c>
      <c r="P132" s="195"/>
      <c r="Q132" s="6"/>
      <c r="R132" s="105">
        <f>H150</f>
        <v>0.1397000000000015</v>
      </c>
    </row>
    <row r="133" spans="1:18" ht="12.75">
      <c r="A133" s="196" t="s">
        <v>202</v>
      </c>
      <c r="B133" s="91">
        <v>-1.5621000000000027</v>
      </c>
      <c r="C133" s="51">
        <v>1.75</v>
      </c>
      <c r="E133" s="236" t="s">
        <v>21</v>
      </c>
      <c r="F133" s="210">
        <v>1.75</v>
      </c>
      <c r="G133" s="206">
        <v>-0.20954999999999666</v>
      </c>
      <c r="H133" s="207">
        <f t="shared" si="3"/>
        <v>0.044449999999997936</v>
      </c>
      <c r="I133" s="21">
        <f t="shared" si="4"/>
        <v>0.000563112281675198</v>
      </c>
      <c r="J133" s="7">
        <v>15</v>
      </c>
      <c r="K133" s="80" t="s">
        <v>281</v>
      </c>
      <c r="L133" s="81" t="s">
        <v>40</v>
      </c>
      <c r="M133" s="81"/>
      <c r="N133" s="81"/>
      <c r="O133" s="317" t="s">
        <v>488</v>
      </c>
      <c r="P133" s="195"/>
      <c r="Q133" s="6">
        <v>125</v>
      </c>
      <c r="R133" s="105">
        <f>H40</f>
        <v>0.14604999999999801</v>
      </c>
    </row>
    <row r="134" spans="1:18" ht="12.75">
      <c r="A134" s="196" t="s">
        <v>203</v>
      </c>
      <c r="B134" s="91">
        <v>1.5493999999999986</v>
      </c>
      <c r="C134" s="51">
        <v>1.75</v>
      </c>
      <c r="E134" s="239" t="s">
        <v>230</v>
      </c>
      <c r="F134" s="240">
        <v>1.75</v>
      </c>
      <c r="G134" s="241">
        <v>-0.1968500000000037</v>
      </c>
      <c r="H134" s="241">
        <f t="shared" si="3"/>
        <v>0.03810000000000144</v>
      </c>
      <c r="I134" s="186">
        <f t="shared" si="4"/>
        <v>0.00048266767000735325</v>
      </c>
      <c r="J134" s="72">
        <v>11</v>
      </c>
      <c r="K134" s="74" t="s">
        <v>48</v>
      </c>
      <c r="L134" s="75" t="s">
        <v>40</v>
      </c>
      <c r="M134" s="75" t="s">
        <v>563</v>
      </c>
      <c r="N134" s="74" t="s">
        <v>48</v>
      </c>
      <c r="O134" s="74" t="s">
        <v>92</v>
      </c>
      <c r="P134" s="195"/>
      <c r="Q134" s="6"/>
      <c r="R134" s="105">
        <f>H43</f>
        <v>0.14604999999999801</v>
      </c>
    </row>
    <row r="135" spans="1:18" ht="12.75">
      <c r="A135" s="196" t="s">
        <v>204</v>
      </c>
      <c r="B135" s="91">
        <v>1.3715999999999955</v>
      </c>
      <c r="C135" s="51">
        <v>1.7</v>
      </c>
      <c r="E135" s="239" t="s">
        <v>114</v>
      </c>
      <c r="F135" s="209">
        <v>1.7</v>
      </c>
      <c r="G135" s="205">
        <v>-0.17780000000000296</v>
      </c>
      <c r="H135" s="207">
        <f t="shared" si="3"/>
        <v>0.050800000000005674</v>
      </c>
      <c r="I135" s="21">
        <f t="shared" si="4"/>
        <v>0.0006435568933431852</v>
      </c>
      <c r="J135" s="16">
        <v>19</v>
      </c>
      <c r="K135" s="74" t="s">
        <v>48</v>
      </c>
      <c r="L135" s="75" t="s">
        <v>40</v>
      </c>
      <c r="M135" s="75" t="s">
        <v>498</v>
      </c>
      <c r="N135" s="74" t="s">
        <v>48</v>
      </c>
      <c r="O135" s="74" t="s">
        <v>92</v>
      </c>
      <c r="P135" s="195"/>
      <c r="Q135" s="6"/>
      <c r="R135" s="105">
        <f>H56</f>
        <v>0.14604999999999801</v>
      </c>
    </row>
    <row r="136" spans="1:18" ht="12.75">
      <c r="A136" s="196" t="s">
        <v>205</v>
      </c>
      <c r="B136" s="91">
        <v>-1.0032999999999965</v>
      </c>
      <c r="C136" s="51">
        <v>1.7</v>
      </c>
      <c r="E136" s="239" t="s">
        <v>228</v>
      </c>
      <c r="F136" s="103">
        <v>1.7</v>
      </c>
      <c r="G136" s="91">
        <v>-0.16509999999999872</v>
      </c>
      <c r="H136" s="207">
        <f t="shared" si="3"/>
        <v>0.10160000000000008</v>
      </c>
      <c r="I136" s="21">
        <f t="shared" si="4"/>
        <v>0.0012871137866862278</v>
      </c>
      <c r="J136" s="16">
        <v>72</v>
      </c>
      <c r="K136" s="74" t="s">
        <v>48</v>
      </c>
      <c r="L136" s="75" t="s">
        <v>40</v>
      </c>
      <c r="M136" s="75" t="s">
        <v>564</v>
      </c>
      <c r="N136" s="74" t="s">
        <v>48</v>
      </c>
      <c r="O136" s="74" t="s">
        <v>92</v>
      </c>
      <c r="P136" s="195"/>
      <c r="Q136" s="6"/>
      <c r="R136" s="105">
        <f>H63</f>
        <v>0.14605000000000912</v>
      </c>
    </row>
    <row r="137" spans="1:18" ht="12.75">
      <c r="A137" s="196" t="s">
        <v>206</v>
      </c>
      <c r="B137" s="91">
        <v>1.2255499999999975</v>
      </c>
      <c r="C137" s="51">
        <v>1.7</v>
      </c>
      <c r="E137" s="239" t="s">
        <v>254</v>
      </c>
      <c r="F137" s="103">
        <v>1.7</v>
      </c>
      <c r="G137" s="91">
        <v>-0.15875000000000225</v>
      </c>
      <c r="H137" s="207">
        <f t="shared" si="3"/>
        <v>0.17780000000000296</v>
      </c>
      <c r="I137" s="21">
        <f t="shared" si="4"/>
        <v>0.002252449126700934</v>
      </c>
      <c r="J137" s="16">
        <v>142</v>
      </c>
      <c r="K137" s="74" t="s">
        <v>48</v>
      </c>
      <c r="L137" s="75" t="s">
        <v>40</v>
      </c>
      <c r="M137" s="75" t="s">
        <v>565</v>
      </c>
      <c r="N137" s="74" t="s">
        <v>48</v>
      </c>
      <c r="O137" s="74" t="s">
        <v>92</v>
      </c>
      <c r="P137" s="195"/>
      <c r="Q137" s="6"/>
      <c r="R137" s="105">
        <f>H77</f>
        <v>0.14604999999999801</v>
      </c>
    </row>
    <row r="138" spans="1:18" ht="12.75">
      <c r="A138" s="196" t="s">
        <v>207</v>
      </c>
      <c r="B138" s="91">
        <v>-1.3461999999999983</v>
      </c>
      <c r="C138" s="51">
        <v>1.7</v>
      </c>
      <c r="E138" s="196" t="s">
        <v>242</v>
      </c>
      <c r="F138" s="103">
        <v>1.7</v>
      </c>
      <c r="G138" s="91">
        <v>-0.12699999999999728</v>
      </c>
      <c r="H138" s="207">
        <f aca="true" t="shared" si="5" ref="H138:H201">G141-G138</f>
        <v>0.1777999999999917</v>
      </c>
      <c r="I138" s="21">
        <f aca="true" t="shared" si="6" ref="I138:I201">H138/$K$4</f>
        <v>0.0022524491267007915</v>
      </c>
      <c r="J138" s="7">
        <v>142</v>
      </c>
      <c r="K138" s="6"/>
      <c r="L138" s="6"/>
      <c r="M138" s="6"/>
      <c r="N138" s="6"/>
      <c r="O138" s="6"/>
      <c r="P138" s="195"/>
      <c r="Q138" s="6"/>
      <c r="R138" s="105">
        <f>H84</f>
        <v>0.14604999999999801</v>
      </c>
    </row>
    <row r="139" spans="1:18" ht="12.75">
      <c r="A139" s="196" t="s">
        <v>208</v>
      </c>
      <c r="B139" s="91">
        <v>-1.2445999999999982</v>
      </c>
      <c r="C139" s="51">
        <v>1.75</v>
      </c>
      <c r="E139" s="196" t="s">
        <v>107</v>
      </c>
      <c r="F139" s="210">
        <v>1.75</v>
      </c>
      <c r="G139" s="206">
        <v>-0.06349999999999864</v>
      </c>
      <c r="H139" s="207">
        <f t="shared" si="5"/>
        <v>0.12699999999999728</v>
      </c>
      <c r="I139" s="21">
        <f t="shared" si="6"/>
        <v>0.001608892233357749</v>
      </c>
      <c r="J139" s="7">
        <v>106</v>
      </c>
      <c r="K139" s="6"/>
      <c r="L139" s="6"/>
      <c r="M139" s="6"/>
      <c r="N139" s="6"/>
      <c r="O139" s="6"/>
      <c r="P139" s="195"/>
      <c r="Q139" s="6">
        <v>131</v>
      </c>
      <c r="R139" s="105">
        <f>H50</f>
        <v>0.15239999999999432</v>
      </c>
    </row>
    <row r="140" spans="1:18" ht="12.75">
      <c r="A140" s="196" t="s">
        <v>209</v>
      </c>
      <c r="B140" s="91">
        <v>-1.9621499999999954</v>
      </c>
      <c r="C140" s="51">
        <v>1.75</v>
      </c>
      <c r="E140" s="196" t="s">
        <v>199</v>
      </c>
      <c r="F140" s="103">
        <v>1.7</v>
      </c>
      <c r="G140" s="91">
        <v>0.01905000000000072</v>
      </c>
      <c r="H140" s="207">
        <f t="shared" si="5"/>
        <v>0.050799999999994405</v>
      </c>
      <c r="I140" s="21">
        <f t="shared" si="6"/>
        <v>0.0006435568933430424</v>
      </c>
      <c r="J140" s="7">
        <v>19</v>
      </c>
      <c r="K140" s="6"/>
      <c r="L140" s="6"/>
      <c r="M140" s="6"/>
      <c r="N140" s="6"/>
      <c r="O140" s="6"/>
      <c r="P140" s="195"/>
      <c r="Q140" s="6"/>
      <c r="R140" s="105">
        <f>H67</f>
        <v>0.15240000000000586</v>
      </c>
    </row>
    <row r="141" spans="1:18" ht="12.75">
      <c r="A141" s="196" t="s">
        <v>210</v>
      </c>
      <c r="B141" s="91">
        <v>1.6827500000000035</v>
      </c>
      <c r="C141" s="51">
        <v>1.7</v>
      </c>
      <c r="E141" s="225" t="s">
        <v>7</v>
      </c>
      <c r="F141" s="226">
        <v>1.8</v>
      </c>
      <c r="G141" s="227">
        <v>0.050799999999994405</v>
      </c>
      <c r="H141" s="228">
        <f>G144-G141</f>
        <v>0.02540000000000847</v>
      </c>
      <c r="I141" s="130">
        <f t="shared" si="6"/>
        <v>0.000321778446671664</v>
      </c>
      <c r="J141" s="65">
        <v>3</v>
      </c>
      <c r="K141" s="67" t="s">
        <v>45</v>
      </c>
      <c r="L141" s="68" t="s">
        <v>40</v>
      </c>
      <c r="M141" s="68" t="s">
        <v>497</v>
      </c>
      <c r="N141" s="67" t="s">
        <v>45</v>
      </c>
      <c r="O141" s="67" t="s">
        <v>92</v>
      </c>
      <c r="P141" s="195"/>
      <c r="Q141" s="6"/>
      <c r="R141" s="105">
        <f>H78</f>
        <v>0.15240000000000586</v>
      </c>
    </row>
    <row r="142" spans="1:18" ht="12.75">
      <c r="A142" s="196" t="s">
        <v>211</v>
      </c>
      <c r="B142" s="91">
        <v>-4.927599999999998</v>
      </c>
      <c r="C142" s="51">
        <v>1.75</v>
      </c>
      <c r="E142" s="163" t="s">
        <v>213</v>
      </c>
      <c r="F142" s="103">
        <v>1.75</v>
      </c>
      <c r="G142" s="91">
        <v>0.06349999999999864</v>
      </c>
      <c r="H142" s="207">
        <f t="shared" si="5"/>
        <v>0.03810000000000144</v>
      </c>
      <c r="I142" s="21">
        <f t="shared" si="6"/>
        <v>0.00048266767000735325</v>
      </c>
      <c r="J142" s="16">
        <v>11</v>
      </c>
      <c r="K142" s="67" t="s">
        <v>45</v>
      </c>
      <c r="L142" s="68" t="s">
        <v>40</v>
      </c>
      <c r="M142" s="68" t="s">
        <v>498</v>
      </c>
      <c r="N142" s="67" t="s">
        <v>45</v>
      </c>
      <c r="O142" s="67" t="s">
        <v>92</v>
      </c>
      <c r="P142" s="195"/>
      <c r="Q142" s="6"/>
      <c r="R142" s="105">
        <f>H129</f>
        <v>0.15239999999999448</v>
      </c>
    </row>
    <row r="143" spans="1:18" ht="12.75">
      <c r="A143" s="196" t="s">
        <v>212</v>
      </c>
      <c r="B143" s="91">
        <v>-1.1493500000000059</v>
      </c>
      <c r="C143" s="51">
        <v>1.7</v>
      </c>
      <c r="E143" s="163" t="s">
        <v>271</v>
      </c>
      <c r="F143" s="103">
        <v>1.75</v>
      </c>
      <c r="G143" s="91">
        <v>0.06984999999999512</v>
      </c>
      <c r="H143" s="207">
        <f t="shared" si="5"/>
        <v>0.17780000000000296</v>
      </c>
      <c r="I143" s="21">
        <f t="shared" si="6"/>
        <v>0.002252449126700934</v>
      </c>
      <c r="J143" s="16">
        <v>142</v>
      </c>
      <c r="K143" s="67" t="s">
        <v>45</v>
      </c>
      <c r="L143" s="68" t="s">
        <v>40</v>
      </c>
      <c r="M143" s="68" t="s">
        <v>499</v>
      </c>
      <c r="N143" s="67" t="s">
        <v>45</v>
      </c>
      <c r="O143" s="67" t="s">
        <v>92</v>
      </c>
      <c r="P143" s="195"/>
      <c r="Q143" s="6"/>
      <c r="R143" s="105">
        <f>H195</f>
        <v>0.15240000000000586</v>
      </c>
    </row>
    <row r="144" spans="1:18" ht="12.75">
      <c r="A144" s="196" t="s">
        <v>213</v>
      </c>
      <c r="B144" s="91">
        <v>0.06349999999999864</v>
      </c>
      <c r="C144" s="51">
        <v>1.75</v>
      </c>
      <c r="E144" s="163" t="s">
        <v>233</v>
      </c>
      <c r="F144" s="103">
        <v>1.75</v>
      </c>
      <c r="G144" s="91">
        <v>0.07620000000000288</v>
      </c>
      <c r="H144" s="207">
        <f t="shared" si="5"/>
        <v>0.18414999999999948</v>
      </c>
      <c r="I144" s="21">
        <f t="shared" si="6"/>
        <v>0.0023328937383687793</v>
      </c>
      <c r="J144" s="16">
        <v>150</v>
      </c>
      <c r="K144" s="67" t="s">
        <v>45</v>
      </c>
      <c r="L144" s="68" t="s">
        <v>40</v>
      </c>
      <c r="M144" s="68" t="s">
        <v>500</v>
      </c>
      <c r="N144" s="67" t="s">
        <v>45</v>
      </c>
      <c r="O144" s="67" t="s">
        <v>92</v>
      </c>
      <c r="P144" s="195"/>
      <c r="Q144" s="6">
        <v>136</v>
      </c>
      <c r="R144" s="105">
        <f>H80</f>
        <v>0.15875000000000217</v>
      </c>
    </row>
    <row r="145" spans="1:18" ht="12.75">
      <c r="A145" s="196" t="s">
        <v>214</v>
      </c>
      <c r="B145" s="91">
        <v>-3.670299999999996</v>
      </c>
      <c r="C145" s="51">
        <v>1.75</v>
      </c>
      <c r="E145" s="194" t="s">
        <v>10</v>
      </c>
      <c r="F145" s="210">
        <v>1.8</v>
      </c>
      <c r="G145" s="206">
        <v>0.10160000000000008</v>
      </c>
      <c r="H145" s="207">
        <f t="shared" si="5"/>
        <v>0.18414999999999948</v>
      </c>
      <c r="I145" s="21">
        <f t="shared" si="6"/>
        <v>0.0023328937383687793</v>
      </c>
      <c r="J145" s="7">
        <v>150</v>
      </c>
      <c r="K145" s="6"/>
      <c r="L145" s="6"/>
      <c r="M145" s="6"/>
      <c r="N145" s="6"/>
      <c r="O145" s="6"/>
      <c r="P145" s="195"/>
      <c r="Q145" s="6"/>
      <c r="R145" s="105">
        <f>H184</f>
        <v>0.1587500000000024</v>
      </c>
    </row>
    <row r="146" spans="1:18" ht="12.75">
      <c r="A146" s="196" t="s">
        <v>215</v>
      </c>
      <c r="B146" s="91">
        <v>-2.597150000000004</v>
      </c>
      <c r="C146" s="51">
        <v>1.7</v>
      </c>
      <c r="E146" s="199" t="s">
        <v>8</v>
      </c>
      <c r="F146" s="243">
        <v>1.8</v>
      </c>
      <c r="G146" s="244">
        <v>0.2476499999999981</v>
      </c>
      <c r="H146" s="245">
        <f t="shared" si="5"/>
        <v>0.07620000000000288</v>
      </c>
      <c r="I146" s="153">
        <f t="shared" si="6"/>
        <v>0.0009653353400147065</v>
      </c>
      <c r="J146" s="85">
        <v>44</v>
      </c>
      <c r="K146" s="87" t="s">
        <v>177</v>
      </c>
      <c r="L146" s="88" t="s">
        <v>40</v>
      </c>
      <c r="M146" s="318" t="s">
        <v>835</v>
      </c>
      <c r="N146" s="87" t="s">
        <v>177</v>
      </c>
      <c r="O146" s="87" t="s">
        <v>92</v>
      </c>
      <c r="P146" s="195"/>
      <c r="Q146" s="6">
        <v>138</v>
      </c>
      <c r="R146" s="105">
        <f>H62</f>
        <v>0.16509999999999891</v>
      </c>
    </row>
    <row r="147" spans="1:18" ht="12.75">
      <c r="A147" s="196" t="s">
        <v>216</v>
      </c>
      <c r="B147" s="91">
        <v>0.4381500000000053</v>
      </c>
      <c r="C147" s="51">
        <v>1.7</v>
      </c>
      <c r="E147" s="242" t="s">
        <v>126</v>
      </c>
      <c r="F147" s="211">
        <v>1.75</v>
      </c>
      <c r="G147" s="207">
        <v>0.26035000000000236</v>
      </c>
      <c r="H147" s="207">
        <f t="shared" si="5"/>
        <v>0.12699999999999728</v>
      </c>
      <c r="I147" s="21">
        <f t="shared" si="6"/>
        <v>0.001608892233357749</v>
      </c>
      <c r="J147" s="7">
        <v>106</v>
      </c>
      <c r="K147" s="87" t="s">
        <v>177</v>
      </c>
      <c r="L147" s="88" t="s">
        <v>40</v>
      </c>
      <c r="M147" s="318" t="s">
        <v>836</v>
      </c>
      <c r="N147" s="87" t="s">
        <v>177</v>
      </c>
      <c r="O147" s="87" t="s">
        <v>92</v>
      </c>
      <c r="P147" s="195"/>
      <c r="Q147" s="6">
        <v>139</v>
      </c>
      <c r="R147" s="105">
        <f>H27</f>
        <v>0.17145000000000632</v>
      </c>
    </row>
    <row r="148" spans="1:18" ht="12.75">
      <c r="A148" s="196" t="s">
        <v>217</v>
      </c>
      <c r="B148" s="91">
        <v>-3.009900000000001</v>
      </c>
      <c r="C148" s="51">
        <v>1.75</v>
      </c>
      <c r="E148" s="242" t="s">
        <v>136</v>
      </c>
      <c r="F148" s="211">
        <v>1.75</v>
      </c>
      <c r="G148" s="207">
        <v>0.28574999999999956</v>
      </c>
      <c r="H148" s="207">
        <f t="shared" si="5"/>
        <v>0.12065000000000076</v>
      </c>
      <c r="I148" s="21">
        <f t="shared" si="6"/>
        <v>0.0015284476216899038</v>
      </c>
      <c r="J148" s="7">
        <v>94</v>
      </c>
      <c r="K148" s="87" t="s">
        <v>177</v>
      </c>
      <c r="L148" s="88" t="s">
        <v>40</v>
      </c>
      <c r="M148" s="318" t="s">
        <v>837</v>
      </c>
      <c r="N148" s="87" t="s">
        <v>177</v>
      </c>
      <c r="O148" s="87" t="s">
        <v>92</v>
      </c>
      <c r="P148" s="195"/>
      <c r="Q148" s="6"/>
      <c r="R148" s="105">
        <f>H41</f>
        <v>0.17145000000000632</v>
      </c>
    </row>
    <row r="149" spans="1:18" ht="12.75">
      <c r="A149" s="196" t="s">
        <v>218</v>
      </c>
      <c r="B149" s="91">
        <v>-1.0096500000000044</v>
      </c>
      <c r="C149" s="51">
        <v>1.75</v>
      </c>
      <c r="E149" s="242" t="s">
        <v>222</v>
      </c>
      <c r="F149" s="103">
        <v>1.75</v>
      </c>
      <c r="G149" s="91">
        <v>0.32385000000000097</v>
      </c>
      <c r="H149" s="207">
        <f t="shared" si="5"/>
        <v>0.11430000000000434</v>
      </c>
      <c r="I149" s="21">
        <f t="shared" si="6"/>
        <v>0.00144800301002206</v>
      </c>
      <c r="J149" s="7">
        <v>86</v>
      </c>
      <c r="K149" s="87" t="s">
        <v>177</v>
      </c>
      <c r="L149" s="88" t="s">
        <v>40</v>
      </c>
      <c r="M149" s="318" t="s">
        <v>838</v>
      </c>
      <c r="N149" s="87" t="s">
        <v>177</v>
      </c>
      <c r="O149" s="87" t="s">
        <v>92</v>
      </c>
      <c r="P149" s="195"/>
      <c r="Q149" s="6"/>
      <c r="R149" s="105">
        <f>H126</f>
        <v>0.17144999999999522</v>
      </c>
    </row>
    <row r="150" spans="1:18" ht="12.75">
      <c r="A150" s="196" t="s">
        <v>219</v>
      </c>
      <c r="B150" s="91">
        <v>-2.6669999999999994</v>
      </c>
      <c r="C150" s="51">
        <v>1.75</v>
      </c>
      <c r="E150" s="233" t="s">
        <v>259</v>
      </c>
      <c r="F150" s="234">
        <v>1.75</v>
      </c>
      <c r="G150" s="235">
        <v>0.38734999999999964</v>
      </c>
      <c r="H150" s="235">
        <f t="shared" si="5"/>
        <v>0.1397000000000015</v>
      </c>
      <c r="I150" s="183">
        <f t="shared" si="6"/>
        <v>0.0017697814566935805</v>
      </c>
      <c r="J150" s="78">
        <v>122</v>
      </c>
      <c r="K150" s="80" t="s">
        <v>282</v>
      </c>
      <c r="L150" s="81" t="s">
        <v>40</v>
      </c>
      <c r="M150" s="81"/>
      <c r="N150" s="81"/>
      <c r="O150" s="317" t="s">
        <v>488</v>
      </c>
      <c r="P150" s="195"/>
      <c r="Q150" s="6">
        <v>142</v>
      </c>
      <c r="R150" s="105">
        <f>H17</f>
        <v>0.17780000000000307</v>
      </c>
    </row>
    <row r="151" spans="1:18" ht="12.75">
      <c r="A151" s="196" t="s">
        <v>220</v>
      </c>
      <c r="B151" s="91">
        <v>-0.8000999999999965</v>
      </c>
      <c r="C151" s="51">
        <v>1.75</v>
      </c>
      <c r="E151" s="233" t="s">
        <v>248</v>
      </c>
      <c r="F151" s="103">
        <v>1.7</v>
      </c>
      <c r="G151" s="91">
        <v>0.4064000000000003</v>
      </c>
      <c r="H151" s="207">
        <f t="shared" si="5"/>
        <v>0.20320000000000016</v>
      </c>
      <c r="I151" s="21">
        <f t="shared" si="6"/>
        <v>0.0025742275733724555</v>
      </c>
      <c r="J151" s="7">
        <v>162</v>
      </c>
      <c r="K151" s="80" t="s">
        <v>282</v>
      </c>
      <c r="L151" s="81" t="s">
        <v>40</v>
      </c>
      <c r="M151" s="81"/>
      <c r="N151" s="81"/>
      <c r="O151" s="317" t="s">
        <v>488</v>
      </c>
      <c r="P151" s="195"/>
      <c r="Q151" s="6"/>
      <c r="R151" s="105">
        <f>H21</f>
        <v>0.17780000000000307</v>
      </c>
    </row>
    <row r="152" spans="1:18" ht="12.75">
      <c r="A152" s="196" t="s">
        <v>221</v>
      </c>
      <c r="B152" s="91">
        <v>-6.16585</v>
      </c>
      <c r="C152" s="51">
        <v>1.75</v>
      </c>
      <c r="E152" s="233" t="s">
        <v>216</v>
      </c>
      <c r="F152" s="103">
        <v>1.7</v>
      </c>
      <c r="G152" s="91">
        <v>0.4381500000000053</v>
      </c>
      <c r="H152" s="207">
        <f t="shared" si="5"/>
        <v>0.18414999999999943</v>
      </c>
      <c r="I152" s="21">
        <f t="shared" si="6"/>
        <v>0.0023328937383687784</v>
      </c>
      <c r="J152" s="7">
        <v>150</v>
      </c>
      <c r="K152" s="80" t="s">
        <v>282</v>
      </c>
      <c r="L152" s="81" t="s">
        <v>40</v>
      </c>
      <c r="M152" s="81"/>
      <c r="N152" s="81"/>
      <c r="O152" s="317" t="s">
        <v>488</v>
      </c>
      <c r="P152" s="195"/>
      <c r="Q152" s="6"/>
      <c r="R152" s="105">
        <f>H44</f>
        <v>0.17779999999999196</v>
      </c>
    </row>
    <row r="153" spans="1:18" ht="12.75">
      <c r="A153" s="196" t="s">
        <v>222</v>
      </c>
      <c r="B153" s="91">
        <v>0.32385000000000097</v>
      </c>
      <c r="C153" s="51">
        <v>1.75</v>
      </c>
      <c r="E153" s="233" t="s">
        <v>250</v>
      </c>
      <c r="F153" s="103">
        <v>1.75</v>
      </c>
      <c r="G153" s="91">
        <v>0.5270500000000011</v>
      </c>
      <c r="H153" s="207">
        <f t="shared" si="5"/>
        <v>0.10160000000000013</v>
      </c>
      <c r="I153" s="21">
        <f t="shared" si="6"/>
        <v>0.0012871137866862284</v>
      </c>
      <c r="J153" s="7">
        <v>72</v>
      </c>
      <c r="K153" s="80" t="s">
        <v>282</v>
      </c>
      <c r="L153" s="80" t="s">
        <v>40</v>
      </c>
      <c r="M153" s="81"/>
      <c r="N153" s="81"/>
      <c r="O153" s="317" t="s">
        <v>488</v>
      </c>
      <c r="P153" s="195"/>
      <c r="Q153" s="6"/>
      <c r="R153" s="105">
        <f>H76</f>
        <v>0.17780000000000307</v>
      </c>
    </row>
    <row r="154" spans="1:18" ht="12.75">
      <c r="A154" s="196" t="s">
        <v>223</v>
      </c>
      <c r="B154" s="91">
        <v>-1.9304000000000017</v>
      </c>
      <c r="C154" s="51">
        <v>1.7</v>
      </c>
      <c r="E154" s="373" t="s">
        <v>110</v>
      </c>
      <c r="F154" s="387">
        <v>1.75</v>
      </c>
      <c r="G154" s="388">
        <v>0.6096000000000005</v>
      </c>
      <c r="H154" s="375">
        <f t="shared" si="5"/>
        <v>0.050799999999994405</v>
      </c>
      <c r="I154" s="376">
        <f t="shared" si="6"/>
        <v>0.0006435568933430424</v>
      </c>
      <c r="J154" s="369">
        <v>19</v>
      </c>
      <c r="K154" s="367" t="s">
        <v>52</v>
      </c>
      <c r="L154" s="367" t="s">
        <v>178</v>
      </c>
      <c r="M154" s="367" t="s">
        <v>840</v>
      </c>
      <c r="N154" s="367" t="s">
        <v>52</v>
      </c>
      <c r="O154" s="367" t="s">
        <v>92</v>
      </c>
      <c r="P154" s="195"/>
      <c r="Q154" s="6"/>
      <c r="R154" s="105">
        <f>H137</f>
        <v>0.17780000000000296</v>
      </c>
    </row>
    <row r="155" spans="1:18" ht="12.75">
      <c r="A155" s="196" t="s">
        <v>224</v>
      </c>
      <c r="B155" s="91">
        <v>-3.187700000000004</v>
      </c>
      <c r="C155" s="51">
        <v>1.75</v>
      </c>
      <c r="E155" s="390" t="s">
        <v>22</v>
      </c>
      <c r="F155" s="209">
        <v>1.75</v>
      </c>
      <c r="G155" s="205">
        <v>0.6223000000000047</v>
      </c>
      <c r="H155" s="207">
        <f t="shared" si="5"/>
        <v>0.09524999999999229</v>
      </c>
      <c r="I155" s="21">
        <f t="shared" si="6"/>
        <v>0.0012066691750182398</v>
      </c>
      <c r="J155" s="7">
        <v>65</v>
      </c>
      <c r="K155" s="367" t="s">
        <v>52</v>
      </c>
      <c r="L155" s="368" t="s">
        <v>178</v>
      </c>
      <c r="M155" s="367" t="s">
        <v>841</v>
      </c>
      <c r="N155" s="367" t="s">
        <v>52</v>
      </c>
      <c r="O155" s="367" t="s">
        <v>92</v>
      </c>
      <c r="P155" s="195"/>
      <c r="Q155" s="6"/>
      <c r="R155" s="105">
        <f>H138</f>
        <v>0.1777999999999917</v>
      </c>
    </row>
    <row r="156" spans="1:18" ht="12.75">
      <c r="A156" s="196" t="s">
        <v>225</v>
      </c>
      <c r="B156" s="91">
        <v>-0.6603999999999949</v>
      </c>
      <c r="C156" s="51">
        <v>1.75</v>
      </c>
      <c r="E156" s="373" t="s">
        <v>256</v>
      </c>
      <c r="F156" s="103">
        <v>1.75</v>
      </c>
      <c r="G156" s="91">
        <v>0.6286500000000013</v>
      </c>
      <c r="H156" s="207">
        <f t="shared" si="5"/>
        <v>0.12065000000000081</v>
      </c>
      <c r="I156" s="21">
        <f t="shared" si="6"/>
        <v>0.0015284476216899045</v>
      </c>
      <c r="J156" s="7">
        <v>94</v>
      </c>
      <c r="K156" s="367" t="s">
        <v>52</v>
      </c>
      <c r="L156" s="368" t="s">
        <v>178</v>
      </c>
      <c r="M156" s="367" t="s">
        <v>842</v>
      </c>
      <c r="N156" s="367" t="s">
        <v>52</v>
      </c>
      <c r="O156" s="367" t="s">
        <v>92</v>
      </c>
      <c r="P156" s="195"/>
      <c r="Q156" s="6"/>
      <c r="R156" s="105">
        <f>H143</f>
        <v>0.17780000000000296</v>
      </c>
    </row>
    <row r="157" spans="1:18" ht="12.75">
      <c r="A157" s="196" t="s">
        <v>226</v>
      </c>
      <c r="B157" s="91">
        <v>-0.761999999999995</v>
      </c>
      <c r="C157" s="51">
        <v>1.75</v>
      </c>
      <c r="E157" s="373" t="s">
        <v>137</v>
      </c>
      <c r="F157" s="210">
        <v>1.75</v>
      </c>
      <c r="G157" s="206">
        <v>0.6603999999999949</v>
      </c>
      <c r="H157" s="207">
        <f t="shared" si="5"/>
        <v>0.0889000000000072</v>
      </c>
      <c r="I157" s="21">
        <f t="shared" si="6"/>
        <v>0.0011262245633505395</v>
      </c>
      <c r="J157" s="7">
        <v>60</v>
      </c>
      <c r="K157" s="367" t="s">
        <v>52</v>
      </c>
      <c r="L157" s="368" t="s">
        <v>178</v>
      </c>
      <c r="M157" s="367" t="s">
        <v>843</v>
      </c>
      <c r="N157" s="367" t="s">
        <v>52</v>
      </c>
      <c r="O157" s="367" t="s">
        <v>92</v>
      </c>
      <c r="P157" s="195"/>
      <c r="Q157" s="6"/>
      <c r="R157" s="105">
        <f>H186</f>
        <v>0.17779999999999174</v>
      </c>
    </row>
    <row r="158" spans="1:18" ht="12.75">
      <c r="A158" s="196" t="s">
        <v>227</v>
      </c>
      <c r="B158" s="91">
        <v>-6.686550000000005</v>
      </c>
      <c r="C158" s="51">
        <v>1.75</v>
      </c>
      <c r="E158" s="196" t="s">
        <v>189</v>
      </c>
      <c r="F158" s="213">
        <v>1.75</v>
      </c>
      <c r="G158" s="214">
        <v>0.717549999999997</v>
      </c>
      <c r="H158" s="207">
        <f t="shared" si="5"/>
        <v>0.08254999999999946</v>
      </c>
      <c r="I158" s="21">
        <f t="shared" si="6"/>
        <v>0.0010457799516825524</v>
      </c>
      <c r="J158" s="7">
        <v>55</v>
      </c>
      <c r="K158" s="6"/>
      <c r="L158" s="6" t="s">
        <v>178</v>
      </c>
      <c r="M158" s="6"/>
      <c r="N158" s="6"/>
      <c r="O158" s="6"/>
      <c r="P158" s="195"/>
      <c r="Q158" s="6">
        <v>150</v>
      </c>
      <c r="R158" s="105">
        <f>H25</f>
        <v>0.18414999999999893</v>
      </c>
    </row>
    <row r="159" spans="1:18" ht="12.75">
      <c r="A159" s="196" t="s">
        <v>228</v>
      </c>
      <c r="B159" s="91">
        <v>-0.16509999999999872</v>
      </c>
      <c r="C159" s="51">
        <v>1.7</v>
      </c>
      <c r="E159" s="196" t="s">
        <v>192</v>
      </c>
      <c r="F159" s="103">
        <v>1.75</v>
      </c>
      <c r="G159" s="91">
        <v>0.7493000000000021</v>
      </c>
      <c r="H159" s="207">
        <f t="shared" si="5"/>
        <v>0.08254999999999935</v>
      </c>
      <c r="I159" s="21">
        <f t="shared" si="6"/>
        <v>0.0010457799516825508</v>
      </c>
      <c r="J159" s="7">
        <v>55</v>
      </c>
      <c r="K159" s="6"/>
      <c r="L159" s="6" t="s">
        <v>178</v>
      </c>
      <c r="M159" s="6"/>
      <c r="N159" s="6"/>
      <c r="O159" s="6"/>
      <c r="P159" s="195"/>
      <c r="Q159" s="6"/>
      <c r="R159" s="105">
        <f>H82</f>
        <v>0.1841499999999996</v>
      </c>
    </row>
    <row r="160" spans="1:18" ht="12.75">
      <c r="A160" s="196" t="s">
        <v>229</v>
      </c>
      <c r="B160" s="91">
        <v>-1.1938000000000037</v>
      </c>
      <c r="C160" s="51">
        <v>1.7</v>
      </c>
      <c r="E160" s="196" t="s">
        <v>258</v>
      </c>
      <c r="F160" s="103">
        <v>1.75</v>
      </c>
      <c r="G160" s="91">
        <v>0.7493000000000021</v>
      </c>
      <c r="H160" s="207">
        <f t="shared" si="5"/>
        <v>0.08254999999999935</v>
      </c>
      <c r="I160" s="21">
        <f t="shared" si="6"/>
        <v>0.0010457799516825508</v>
      </c>
      <c r="J160" s="7">
        <v>55</v>
      </c>
      <c r="K160" s="6"/>
      <c r="L160" s="6" t="s">
        <v>178</v>
      </c>
      <c r="M160" s="6"/>
      <c r="N160" s="6"/>
      <c r="O160" s="6"/>
      <c r="P160" s="195"/>
      <c r="Q160" s="6"/>
      <c r="R160" s="105">
        <f>H144</f>
        <v>0.18414999999999948</v>
      </c>
    </row>
    <row r="161" spans="1:18" ht="12.75">
      <c r="A161" s="196" t="s">
        <v>230</v>
      </c>
      <c r="B161" s="91">
        <v>-0.1968500000000037</v>
      </c>
      <c r="C161" s="51">
        <v>1.75</v>
      </c>
      <c r="E161" s="163" t="s">
        <v>269</v>
      </c>
      <c r="F161" s="252">
        <v>1.7</v>
      </c>
      <c r="G161" s="228">
        <v>0.8000999999999965</v>
      </c>
      <c r="H161" s="228">
        <f t="shared" si="5"/>
        <v>0.06349999999999856</v>
      </c>
      <c r="I161" s="130">
        <f t="shared" si="6"/>
        <v>0.0008044461166788734</v>
      </c>
      <c r="J161" s="65">
        <v>29</v>
      </c>
      <c r="K161" s="67" t="s">
        <v>81</v>
      </c>
      <c r="L161" s="68" t="s">
        <v>178</v>
      </c>
      <c r="M161" s="315" t="s">
        <v>646</v>
      </c>
      <c r="N161" s="67" t="s">
        <v>81</v>
      </c>
      <c r="O161" s="67" t="s">
        <v>92</v>
      </c>
      <c r="P161" s="195"/>
      <c r="Q161" s="6"/>
      <c r="R161" s="105">
        <f>H145</f>
        <v>0.18414999999999948</v>
      </c>
    </row>
    <row r="162" spans="1:18" ht="12.75">
      <c r="A162" s="196" t="s">
        <v>231</v>
      </c>
      <c r="B162" s="91">
        <v>-2.1145500000000013</v>
      </c>
      <c r="C162" s="51">
        <v>1.75</v>
      </c>
      <c r="E162" s="225" t="s">
        <v>4</v>
      </c>
      <c r="F162" s="210">
        <v>1.8</v>
      </c>
      <c r="G162" s="206">
        <v>0.8318500000000014</v>
      </c>
      <c r="H162" s="207">
        <f t="shared" si="5"/>
        <v>0.08254999999999935</v>
      </c>
      <c r="I162" s="21">
        <f t="shared" si="6"/>
        <v>0.0010457799516825508</v>
      </c>
      <c r="J162" s="7">
        <v>55</v>
      </c>
      <c r="K162" s="67" t="s">
        <v>81</v>
      </c>
      <c r="L162" s="68" t="s">
        <v>178</v>
      </c>
      <c r="M162" s="315" t="s">
        <v>645</v>
      </c>
      <c r="N162" s="67" t="s">
        <v>81</v>
      </c>
      <c r="O162" s="67" t="s">
        <v>92</v>
      </c>
      <c r="P162" s="195"/>
      <c r="Q162" s="6"/>
      <c r="R162" s="105">
        <f>H152</f>
        <v>0.18414999999999943</v>
      </c>
    </row>
    <row r="163" spans="1:18" ht="12.75">
      <c r="A163" s="196" t="s">
        <v>232</v>
      </c>
      <c r="B163" s="91">
        <v>-5.4102000000000015</v>
      </c>
      <c r="C163" s="51">
        <v>1.75</v>
      </c>
      <c r="E163" s="163" t="s">
        <v>167</v>
      </c>
      <c r="F163" s="210">
        <v>1.75</v>
      </c>
      <c r="G163" s="206">
        <v>0.8318500000000014</v>
      </c>
      <c r="H163" s="207">
        <f t="shared" si="5"/>
        <v>0.08889999999999587</v>
      </c>
      <c r="I163" s="21">
        <f t="shared" si="6"/>
        <v>0.001126224563350396</v>
      </c>
      <c r="J163" s="7">
        <v>60</v>
      </c>
      <c r="K163" s="67" t="s">
        <v>81</v>
      </c>
      <c r="L163" s="68" t="s">
        <v>178</v>
      </c>
      <c r="M163" s="315" t="s">
        <v>644</v>
      </c>
      <c r="N163" s="67" t="s">
        <v>81</v>
      </c>
      <c r="O163" s="67" t="s">
        <v>92</v>
      </c>
      <c r="P163" s="195"/>
      <c r="Q163" s="6"/>
      <c r="R163" s="105">
        <f>H168</f>
        <v>0.18414999999999948</v>
      </c>
    </row>
    <row r="164" spans="1:18" ht="12.75">
      <c r="A164" s="196" t="s">
        <v>233</v>
      </c>
      <c r="B164" s="91">
        <v>0.07620000000000288</v>
      </c>
      <c r="C164" s="51">
        <v>1.75</v>
      </c>
      <c r="E164" s="163" t="s">
        <v>274</v>
      </c>
      <c r="F164" s="103">
        <v>1.75</v>
      </c>
      <c r="G164" s="91">
        <v>0.863599999999995</v>
      </c>
      <c r="H164" s="207">
        <f t="shared" si="5"/>
        <v>0.10795000000000787</v>
      </c>
      <c r="I164" s="21">
        <f t="shared" si="6"/>
        <v>0.0013675583983542156</v>
      </c>
      <c r="J164" s="7">
        <v>79</v>
      </c>
      <c r="K164" s="67" t="s">
        <v>81</v>
      </c>
      <c r="L164" s="68" t="s">
        <v>178</v>
      </c>
      <c r="M164" s="315" t="s">
        <v>647</v>
      </c>
      <c r="N164" s="67" t="s">
        <v>81</v>
      </c>
      <c r="O164" s="67" t="s">
        <v>92</v>
      </c>
      <c r="P164" s="195"/>
      <c r="Q164" s="6">
        <v>156</v>
      </c>
      <c r="R164" s="105">
        <f>H28</f>
        <v>0.19049999999999567</v>
      </c>
    </row>
    <row r="165" spans="1:18" ht="12.75">
      <c r="A165" s="196" t="s">
        <v>234</v>
      </c>
      <c r="B165" s="91">
        <v>-1.733549999999998</v>
      </c>
      <c r="C165" s="51">
        <v>1.75</v>
      </c>
      <c r="E165" s="197" t="s">
        <v>13</v>
      </c>
      <c r="F165" s="217">
        <v>1.8</v>
      </c>
      <c r="G165" s="218">
        <v>0.9144000000000008</v>
      </c>
      <c r="H165" s="219">
        <f t="shared" si="5"/>
        <v>0.057150000000002144</v>
      </c>
      <c r="I165" s="220">
        <f t="shared" si="6"/>
        <v>0.0007240015050110297</v>
      </c>
      <c r="J165" s="59">
        <v>24</v>
      </c>
      <c r="K165" s="61" t="s">
        <v>55</v>
      </c>
      <c r="L165" s="62" t="s">
        <v>178</v>
      </c>
      <c r="M165" s="319" t="s">
        <v>660</v>
      </c>
      <c r="N165" s="61" t="s">
        <v>55</v>
      </c>
      <c r="O165" s="61" t="s">
        <v>92</v>
      </c>
      <c r="P165" s="195"/>
      <c r="Q165" s="6"/>
      <c r="R165" s="105">
        <f>H192</f>
        <v>0.1904999999999959</v>
      </c>
    </row>
    <row r="166" spans="1:18" ht="12.75">
      <c r="A166" s="196" t="s">
        <v>235</v>
      </c>
      <c r="B166" s="91">
        <v>-0.8762999999999993</v>
      </c>
      <c r="C166" s="51">
        <v>1.75</v>
      </c>
      <c r="E166" s="197" t="s">
        <v>14</v>
      </c>
      <c r="F166" s="210">
        <v>1.8</v>
      </c>
      <c r="G166" s="206">
        <v>0.9207499999999973</v>
      </c>
      <c r="H166" s="207">
        <f t="shared" si="5"/>
        <v>0.06349999999999856</v>
      </c>
      <c r="I166" s="21">
        <f t="shared" si="6"/>
        <v>0.0008044461166788734</v>
      </c>
      <c r="J166" s="7">
        <v>29</v>
      </c>
      <c r="K166" s="61" t="s">
        <v>55</v>
      </c>
      <c r="L166" s="62" t="s">
        <v>178</v>
      </c>
      <c r="M166" s="319" t="s">
        <v>661</v>
      </c>
      <c r="N166" s="61" t="s">
        <v>55</v>
      </c>
      <c r="O166" s="61" t="s">
        <v>92</v>
      </c>
      <c r="P166" s="195"/>
      <c r="Q166" s="6">
        <v>158</v>
      </c>
      <c r="R166" s="105">
        <f>H46</f>
        <v>0.19050000000000722</v>
      </c>
    </row>
    <row r="167" spans="1:18" ht="12.75">
      <c r="A167" s="196" t="s">
        <v>236</v>
      </c>
      <c r="B167" s="91">
        <v>-5.3721000000000005</v>
      </c>
      <c r="C167" s="51">
        <v>1.75</v>
      </c>
      <c r="E167" s="197" t="s">
        <v>24</v>
      </c>
      <c r="F167" s="210">
        <v>1.75</v>
      </c>
      <c r="G167" s="206">
        <v>0.9715500000000029</v>
      </c>
      <c r="H167" s="207">
        <f t="shared" si="5"/>
        <v>0.12065000000000092</v>
      </c>
      <c r="I167" s="21">
        <f t="shared" si="6"/>
        <v>0.001528447621689906</v>
      </c>
      <c r="J167" s="7">
        <v>94</v>
      </c>
      <c r="K167" s="61" t="s">
        <v>55</v>
      </c>
      <c r="L167" s="62" t="s">
        <v>178</v>
      </c>
      <c r="M167" s="319" t="s">
        <v>662</v>
      </c>
      <c r="N167" s="61" t="s">
        <v>55</v>
      </c>
      <c r="O167" s="61" t="s">
        <v>92</v>
      </c>
      <c r="P167" s="195"/>
      <c r="Q167" s="6"/>
      <c r="R167" s="105">
        <f>H169</f>
        <v>0.19050000000000722</v>
      </c>
    </row>
    <row r="168" spans="1:18" ht="12.75">
      <c r="A168" s="196" t="s">
        <v>237</v>
      </c>
      <c r="B168" s="91">
        <v>-1.2128500000000044</v>
      </c>
      <c r="C168" s="51">
        <v>1.75</v>
      </c>
      <c r="E168" s="216" t="s">
        <v>132</v>
      </c>
      <c r="F168" s="211">
        <v>1.75</v>
      </c>
      <c r="G168" s="207">
        <v>0.9715500000000029</v>
      </c>
      <c r="H168" s="207">
        <f t="shared" si="5"/>
        <v>0.18414999999999948</v>
      </c>
      <c r="I168" s="21">
        <f t="shared" si="6"/>
        <v>0.0023328937383687793</v>
      </c>
      <c r="J168" s="7">
        <v>150</v>
      </c>
      <c r="K168" s="61" t="s">
        <v>55</v>
      </c>
      <c r="L168" s="62" t="s">
        <v>178</v>
      </c>
      <c r="M168" s="319" t="s">
        <v>663</v>
      </c>
      <c r="N168" s="61" t="s">
        <v>55</v>
      </c>
      <c r="O168" s="61" t="s">
        <v>92</v>
      </c>
      <c r="P168" s="195"/>
      <c r="Q168" s="6"/>
      <c r="R168" s="105">
        <f>H187</f>
        <v>0.19050000000000722</v>
      </c>
    </row>
    <row r="169" spans="1:18" ht="12.75">
      <c r="A169" s="196">
        <v>665</v>
      </c>
      <c r="B169" s="91">
        <v>2.1462999999999948</v>
      </c>
      <c r="C169" s="51">
        <v>1.7</v>
      </c>
      <c r="E169" s="198" t="s">
        <v>15</v>
      </c>
      <c r="F169" s="263">
        <v>1.8</v>
      </c>
      <c r="G169" s="264">
        <v>0.9842499999999959</v>
      </c>
      <c r="H169" s="241">
        <f t="shared" si="5"/>
        <v>0.19050000000000722</v>
      </c>
      <c r="I169" s="186">
        <f t="shared" si="6"/>
        <v>0.0024133383500367666</v>
      </c>
      <c r="J169" s="72">
        <v>158</v>
      </c>
      <c r="K169" s="74" t="s">
        <v>288</v>
      </c>
      <c r="L169" s="75" t="s">
        <v>178</v>
      </c>
      <c r="M169" s="75"/>
      <c r="N169" s="75"/>
      <c r="O169" s="316" t="s">
        <v>488</v>
      </c>
      <c r="P169" s="195"/>
      <c r="Q169" s="6">
        <v>161</v>
      </c>
      <c r="R169" s="105">
        <f>H95</f>
        <v>0.19685000000000374</v>
      </c>
    </row>
    <row r="170" spans="1:18" ht="12.75">
      <c r="A170" s="196" t="s">
        <v>238</v>
      </c>
      <c r="B170" s="91">
        <v>-1.2382500000000016</v>
      </c>
      <c r="C170" s="51">
        <v>1.7</v>
      </c>
      <c r="E170" s="198" t="s">
        <v>5</v>
      </c>
      <c r="F170" s="210">
        <v>1.8</v>
      </c>
      <c r="G170" s="206">
        <v>1.0922000000000038</v>
      </c>
      <c r="H170" s="207">
        <f t="shared" si="5"/>
        <v>0.13334999999999364</v>
      </c>
      <c r="I170" s="21">
        <f t="shared" si="6"/>
        <v>0.0016893368450255919</v>
      </c>
      <c r="J170" s="7">
        <v>115</v>
      </c>
      <c r="K170" s="74" t="s">
        <v>288</v>
      </c>
      <c r="L170" s="75" t="s">
        <v>178</v>
      </c>
      <c r="M170" s="75"/>
      <c r="N170" s="75"/>
      <c r="O170" s="316" t="s">
        <v>488</v>
      </c>
      <c r="P170" s="195"/>
      <c r="Q170" s="6">
        <v>162</v>
      </c>
      <c r="R170" s="105">
        <f>H151</f>
        <v>0.20320000000000016</v>
      </c>
    </row>
    <row r="171" spans="1:18" ht="12.75">
      <c r="A171" s="196" t="s">
        <v>239</v>
      </c>
      <c r="B171" s="91">
        <v>-3.359149999999999</v>
      </c>
      <c r="C171" s="51">
        <v>1.75</v>
      </c>
      <c r="E171" s="239" t="s">
        <v>251</v>
      </c>
      <c r="F171" s="103">
        <v>1.75</v>
      </c>
      <c r="G171" s="91">
        <v>1.1557000000000024</v>
      </c>
      <c r="H171" s="207">
        <f t="shared" si="5"/>
        <v>0.06984999999999508</v>
      </c>
      <c r="I171" s="21">
        <f t="shared" si="6"/>
        <v>0.0008848907283467186</v>
      </c>
      <c r="J171" s="7">
        <v>39</v>
      </c>
      <c r="K171" s="74" t="s">
        <v>288</v>
      </c>
      <c r="L171" s="75" t="s">
        <v>178</v>
      </c>
      <c r="M171" s="75"/>
      <c r="N171" s="75"/>
      <c r="O171" s="316" t="s">
        <v>488</v>
      </c>
      <c r="P171" s="195"/>
      <c r="Q171" s="6">
        <v>163</v>
      </c>
      <c r="R171" s="105">
        <f>H16</f>
        <v>0.20954999999999657</v>
      </c>
    </row>
    <row r="172" spans="1:18" ht="12.75">
      <c r="A172" s="196" t="s">
        <v>240</v>
      </c>
      <c r="B172" s="91">
        <v>1.2382500000000016</v>
      </c>
      <c r="C172" s="51">
        <v>1.75</v>
      </c>
      <c r="E172" s="198" t="s">
        <v>3</v>
      </c>
      <c r="F172" s="209">
        <v>1.7</v>
      </c>
      <c r="G172" s="205">
        <v>1.174750000000003</v>
      </c>
      <c r="H172" s="207">
        <f t="shared" si="5"/>
        <v>0.06349999999999856</v>
      </c>
      <c r="I172" s="21">
        <f t="shared" si="6"/>
        <v>0.0008044461166788734</v>
      </c>
      <c r="J172" s="7">
        <v>29</v>
      </c>
      <c r="K172" s="74" t="s">
        <v>288</v>
      </c>
      <c r="L172" s="75" t="s">
        <v>178</v>
      </c>
      <c r="M172" s="75"/>
      <c r="N172" s="75"/>
      <c r="O172" s="316" t="s">
        <v>488</v>
      </c>
      <c r="P172" s="195"/>
      <c r="Q172" s="6"/>
      <c r="R172" s="105">
        <f>H45</f>
        <v>0.20954999999999657</v>
      </c>
    </row>
    <row r="173" spans="1:18" ht="12.75">
      <c r="A173" s="196" t="s">
        <v>241</v>
      </c>
      <c r="B173" s="91">
        <v>-0.6413500000000054</v>
      </c>
      <c r="C173" s="51">
        <v>1.75</v>
      </c>
      <c r="E173" s="236" t="s">
        <v>12</v>
      </c>
      <c r="F173" s="237">
        <v>1.75</v>
      </c>
      <c r="G173" s="235">
        <v>1.2255499999999975</v>
      </c>
      <c r="H173" s="235">
        <f t="shared" si="5"/>
        <v>0.03175000000000505</v>
      </c>
      <c r="I173" s="183">
        <f t="shared" si="6"/>
        <v>0.0004022230583395098</v>
      </c>
      <c r="J173" s="78">
        <v>6</v>
      </c>
      <c r="K173" s="80" t="s">
        <v>47</v>
      </c>
      <c r="L173" s="81" t="s">
        <v>178</v>
      </c>
      <c r="M173" s="317" t="s">
        <v>664</v>
      </c>
      <c r="N173" s="80" t="s">
        <v>47</v>
      </c>
      <c r="O173" s="80" t="s">
        <v>92</v>
      </c>
      <c r="P173" s="195"/>
      <c r="Q173" s="6">
        <v>165</v>
      </c>
      <c r="R173" s="105">
        <f>H127</f>
        <v>0.21590000000000442</v>
      </c>
    </row>
    <row r="174" spans="1:18" ht="12.75">
      <c r="A174" s="196" t="s">
        <v>242</v>
      </c>
      <c r="B174" s="91">
        <v>-0.12699999999999728</v>
      </c>
      <c r="C174" s="51">
        <v>1.7</v>
      </c>
      <c r="E174" s="233" t="s">
        <v>206</v>
      </c>
      <c r="F174" s="103">
        <v>1.7</v>
      </c>
      <c r="G174" s="91">
        <v>1.2255499999999975</v>
      </c>
      <c r="H174" s="207">
        <f t="shared" si="5"/>
        <v>0.11430000000000429</v>
      </c>
      <c r="I174" s="21">
        <f t="shared" si="6"/>
        <v>0.0014480030100220594</v>
      </c>
      <c r="J174" s="16">
        <v>86</v>
      </c>
      <c r="K174" s="80" t="s">
        <v>47</v>
      </c>
      <c r="L174" s="81" t="s">
        <v>178</v>
      </c>
      <c r="M174" s="317" t="s">
        <v>665</v>
      </c>
      <c r="N174" s="80" t="s">
        <v>47</v>
      </c>
      <c r="O174" s="80" t="s">
        <v>92</v>
      </c>
      <c r="P174" s="195"/>
      <c r="Q174" s="6">
        <v>166</v>
      </c>
      <c r="R174" s="105">
        <f>H193</f>
        <v>0.22224999999998962</v>
      </c>
    </row>
    <row r="175" spans="1:18" ht="12.75">
      <c r="A175" s="196" t="s">
        <v>243</v>
      </c>
      <c r="B175" s="91">
        <v>-1.8541999999999987</v>
      </c>
      <c r="C175" s="51">
        <v>1.75</v>
      </c>
      <c r="E175" s="233" t="s">
        <v>240</v>
      </c>
      <c r="F175" s="103">
        <v>1.75</v>
      </c>
      <c r="G175" s="91">
        <v>1.2382500000000016</v>
      </c>
      <c r="H175" s="207">
        <f t="shared" si="5"/>
        <v>0.12699999999999734</v>
      </c>
      <c r="I175" s="21">
        <f t="shared" si="6"/>
        <v>0.0016088922333577496</v>
      </c>
      <c r="J175" s="16">
        <v>106</v>
      </c>
      <c r="K175" s="80" t="s">
        <v>47</v>
      </c>
      <c r="L175" s="81" t="s">
        <v>178</v>
      </c>
      <c r="M175" s="317" t="s">
        <v>666</v>
      </c>
      <c r="N175" s="80" t="s">
        <v>47</v>
      </c>
      <c r="O175" s="80" t="s">
        <v>92</v>
      </c>
      <c r="P175" s="195"/>
      <c r="Q175" s="6">
        <v>167</v>
      </c>
      <c r="R175" s="105">
        <f>H194</f>
        <v>0.22225000000000117</v>
      </c>
    </row>
    <row r="176" spans="1:18" ht="12.75">
      <c r="A176" s="196" t="s">
        <v>244</v>
      </c>
      <c r="B176" s="91">
        <v>-2.038349999999998</v>
      </c>
      <c r="C176" s="51">
        <v>1.7</v>
      </c>
      <c r="E176" s="233" t="s">
        <v>201</v>
      </c>
      <c r="F176" s="103">
        <v>1.75</v>
      </c>
      <c r="G176" s="91">
        <v>1.2573000000000025</v>
      </c>
      <c r="H176" s="207">
        <f t="shared" si="5"/>
        <v>0.11429999999999296</v>
      </c>
      <c r="I176" s="21">
        <f t="shared" si="6"/>
        <v>0.0014480030100219158</v>
      </c>
      <c r="J176" s="16">
        <v>86</v>
      </c>
      <c r="K176" s="80" t="s">
        <v>47</v>
      </c>
      <c r="L176" s="81" t="s">
        <v>178</v>
      </c>
      <c r="M176" s="317" t="s">
        <v>667</v>
      </c>
      <c r="N176" s="80" t="s">
        <v>47</v>
      </c>
      <c r="O176" s="80" t="s">
        <v>92</v>
      </c>
      <c r="P176" s="195"/>
      <c r="Q176" s="6">
        <v>168</v>
      </c>
      <c r="R176" s="105">
        <f>H26</f>
        <v>0.22859999999999747</v>
      </c>
    </row>
    <row r="177" spans="1:18" ht="12.75">
      <c r="A177" s="196" t="s">
        <v>245</v>
      </c>
      <c r="B177" s="91">
        <v>-1.5493999999999986</v>
      </c>
      <c r="C177" s="51">
        <v>1.8</v>
      </c>
      <c r="E177" s="199" t="s">
        <v>9</v>
      </c>
      <c r="F177" s="243">
        <v>1.8</v>
      </c>
      <c r="G177" s="244">
        <v>1.3398500000000018</v>
      </c>
      <c r="H177" s="245">
        <f t="shared" si="5"/>
        <v>0.13334999999999386</v>
      </c>
      <c r="I177" s="153">
        <f t="shared" si="6"/>
        <v>0.0016893368450255947</v>
      </c>
      <c r="J177" s="85">
        <v>115</v>
      </c>
      <c r="K177" s="87" t="s">
        <v>280</v>
      </c>
      <c r="L177" s="88" t="s">
        <v>178</v>
      </c>
      <c r="M177" s="88"/>
      <c r="N177" s="88"/>
      <c r="O177" s="318" t="s">
        <v>488</v>
      </c>
      <c r="P177" s="195"/>
      <c r="Q177" s="6"/>
      <c r="R177" s="105">
        <f>H197</f>
        <v>0.22859999999999703</v>
      </c>
    </row>
    <row r="178" spans="1:18" ht="12.75">
      <c r="A178" s="196" t="s">
        <v>246</v>
      </c>
      <c r="B178" s="91">
        <v>1.9050000000000045</v>
      </c>
      <c r="C178" s="51">
        <v>1.7</v>
      </c>
      <c r="E178" s="242" t="s">
        <v>168</v>
      </c>
      <c r="F178" s="211">
        <v>1.75</v>
      </c>
      <c r="G178" s="207">
        <v>1.365249999999999</v>
      </c>
      <c r="H178" s="207">
        <f t="shared" si="5"/>
        <v>0.12318999999999503</v>
      </c>
      <c r="I178" s="21">
        <f t="shared" si="6"/>
        <v>0.0015606254663569868</v>
      </c>
      <c r="J178" s="7">
        <v>105</v>
      </c>
      <c r="K178" s="87" t="s">
        <v>280</v>
      </c>
      <c r="L178" s="88" t="s">
        <v>178</v>
      </c>
      <c r="M178" s="88"/>
      <c r="N178" s="88"/>
      <c r="O178" s="318" t="s">
        <v>488</v>
      </c>
      <c r="P178" s="195"/>
      <c r="Q178" s="6">
        <v>170</v>
      </c>
      <c r="R178" s="105">
        <f>H128</f>
        <v>0.23495000000000515</v>
      </c>
    </row>
    <row r="179" spans="1:18" ht="12.75">
      <c r="A179" s="196" t="s">
        <v>247</v>
      </c>
      <c r="B179" s="91">
        <v>1.4731999999999956</v>
      </c>
      <c r="C179" s="51">
        <v>1.75</v>
      </c>
      <c r="E179" s="242" t="s">
        <v>204</v>
      </c>
      <c r="F179" s="103">
        <v>1.7</v>
      </c>
      <c r="G179" s="91">
        <v>1.3715999999999955</v>
      </c>
      <c r="H179" s="207">
        <f t="shared" si="5"/>
        <v>0.12065000000000081</v>
      </c>
      <c r="I179" s="21">
        <f t="shared" si="6"/>
        <v>0.0015284476216899045</v>
      </c>
      <c r="J179" s="7">
        <v>94</v>
      </c>
      <c r="K179" s="87" t="s">
        <v>280</v>
      </c>
      <c r="L179" s="88" t="s">
        <v>178</v>
      </c>
      <c r="M179" s="88"/>
      <c r="N179" s="88"/>
      <c r="O179" s="318" t="s">
        <v>488</v>
      </c>
      <c r="P179" s="195"/>
      <c r="Q179" s="6">
        <v>171</v>
      </c>
      <c r="R179" s="105">
        <f>H15</f>
        <v>0.2603500000000025</v>
      </c>
    </row>
    <row r="180" spans="1:18" ht="12.75">
      <c r="A180" s="196" t="s">
        <v>248</v>
      </c>
      <c r="B180" s="91">
        <v>0.4064000000000003</v>
      </c>
      <c r="C180" s="51">
        <v>1.7</v>
      </c>
      <c r="E180" s="242" t="s">
        <v>247</v>
      </c>
      <c r="F180" s="103">
        <v>1.75</v>
      </c>
      <c r="G180" s="91">
        <v>1.4731999999999956</v>
      </c>
      <c r="H180" s="207">
        <f t="shared" si="5"/>
        <v>0.07620000000000293</v>
      </c>
      <c r="I180" s="21">
        <f t="shared" si="6"/>
        <v>0.0009653353400147071</v>
      </c>
      <c r="J180" s="7">
        <v>44</v>
      </c>
      <c r="K180" s="87" t="s">
        <v>280</v>
      </c>
      <c r="L180" s="88" t="s">
        <v>178</v>
      </c>
      <c r="M180" s="88"/>
      <c r="N180" s="88"/>
      <c r="O180" s="318" t="s">
        <v>488</v>
      </c>
      <c r="P180" s="195"/>
      <c r="Q180" s="6">
        <v>172</v>
      </c>
      <c r="R180" s="105">
        <f>H29</f>
        <v>0.2794000000000034</v>
      </c>
    </row>
    <row r="181" spans="1:18" ht="12.75">
      <c r="A181" s="196" t="s">
        <v>249</v>
      </c>
      <c r="B181" s="91">
        <v>-4.502149999999998</v>
      </c>
      <c r="C181" s="51">
        <v>1.75</v>
      </c>
      <c r="E181" s="239" t="s">
        <v>188</v>
      </c>
      <c r="F181" s="240">
        <v>1.7</v>
      </c>
      <c r="G181" s="241">
        <v>1.488439999999994</v>
      </c>
      <c r="H181" s="241">
        <f t="shared" si="5"/>
        <v>0.06731000000000087</v>
      </c>
      <c r="I181" s="186">
        <f t="shared" si="6"/>
        <v>0.0008527128836796362</v>
      </c>
      <c r="J181" s="72">
        <v>38</v>
      </c>
      <c r="K181" s="74" t="s">
        <v>171</v>
      </c>
      <c r="L181" s="75" t="s">
        <v>178</v>
      </c>
      <c r="M181" s="75" t="s">
        <v>569</v>
      </c>
      <c r="N181" s="74" t="s">
        <v>171</v>
      </c>
      <c r="O181" s="74" t="s">
        <v>92</v>
      </c>
      <c r="P181" s="195"/>
      <c r="Q181" s="6"/>
      <c r="R181" s="105">
        <f>H30</f>
        <v>0.279400000000003</v>
      </c>
    </row>
    <row r="182" spans="1:18" ht="12.75">
      <c r="A182" s="196" t="s">
        <v>250</v>
      </c>
      <c r="B182" s="91">
        <v>0.5270500000000011</v>
      </c>
      <c r="C182" s="51">
        <v>1.75</v>
      </c>
      <c r="E182" s="239" t="s">
        <v>113</v>
      </c>
      <c r="F182" s="212">
        <v>1.7</v>
      </c>
      <c r="G182" s="205">
        <v>1.4922499999999963</v>
      </c>
      <c r="H182" s="207">
        <f t="shared" si="5"/>
        <v>0.07620000000000293</v>
      </c>
      <c r="I182" s="21">
        <f t="shared" si="6"/>
        <v>0.0009653353400147071</v>
      </c>
      <c r="J182" s="7">
        <v>44</v>
      </c>
      <c r="K182" s="74" t="s">
        <v>171</v>
      </c>
      <c r="L182" s="75" t="s">
        <v>178</v>
      </c>
      <c r="M182" s="75" t="s">
        <v>570</v>
      </c>
      <c r="N182" s="74" t="s">
        <v>171</v>
      </c>
      <c r="O182" s="74" t="s">
        <v>92</v>
      </c>
      <c r="P182" s="195"/>
      <c r="Q182" s="6">
        <v>174</v>
      </c>
      <c r="R182" s="105">
        <f>H185</f>
        <v>0.29209999999999603</v>
      </c>
    </row>
    <row r="183" spans="1:18" ht="12.75">
      <c r="A183" s="196" t="s">
        <v>251</v>
      </c>
      <c r="B183" s="91">
        <v>1.1557000000000024</v>
      </c>
      <c r="C183" s="51">
        <v>1.75</v>
      </c>
      <c r="E183" s="239" t="s">
        <v>203</v>
      </c>
      <c r="F183" s="103">
        <v>1.75</v>
      </c>
      <c r="G183" s="91">
        <v>1.5493999999999986</v>
      </c>
      <c r="H183" s="207">
        <f t="shared" si="5"/>
        <v>0.13335000000000496</v>
      </c>
      <c r="I183" s="21">
        <f t="shared" si="6"/>
        <v>0.0016893368450257354</v>
      </c>
      <c r="J183" s="7">
        <v>115</v>
      </c>
      <c r="K183" s="74" t="s">
        <v>171</v>
      </c>
      <c r="L183" s="75" t="s">
        <v>178</v>
      </c>
      <c r="M183" s="75" t="s">
        <v>571</v>
      </c>
      <c r="N183" s="74" t="s">
        <v>171</v>
      </c>
      <c r="O183" s="74" t="s">
        <v>92</v>
      </c>
      <c r="P183" s="195"/>
      <c r="Q183" s="6">
        <v>175</v>
      </c>
      <c r="R183" s="105">
        <f>H18</f>
        <v>0.3048000000000002</v>
      </c>
    </row>
    <row r="184" spans="1:18" ht="12.75">
      <c r="A184" s="196" t="s">
        <v>252</v>
      </c>
      <c r="B184" s="91">
        <v>-1.1874499999999961</v>
      </c>
      <c r="C184" s="51">
        <v>1.75</v>
      </c>
      <c r="E184" s="239" t="s">
        <v>266</v>
      </c>
      <c r="F184" s="103">
        <v>1.7</v>
      </c>
      <c r="G184" s="91">
        <v>1.5557499999999949</v>
      </c>
      <c r="H184" s="207">
        <f t="shared" si="5"/>
        <v>0.1587500000000024</v>
      </c>
      <c r="I184" s="21">
        <f t="shared" si="6"/>
        <v>0.0020111152916972596</v>
      </c>
      <c r="J184" s="7">
        <v>136</v>
      </c>
      <c r="K184" s="74" t="s">
        <v>171</v>
      </c>
      <c r="L184" s="74" t="s">
        <v>178</v>
      </c>
      <c r="M184" s="75" t="s">
        <v>572</v>
      </c>
      <c r="N184" s="74" t="s">
        <v>171</v>
      </c>
      <c r="O184" s="74" t="s">
        <v>92</v>
      </c>
      <c r="P184" s="195"/>
      <c r="Q184" s="6">
        <v>176</v>
      </c>
      <c r="R184" s="105">
        <f>H20</f>
        <v>0.31750000000000433</v>
      </c>
    </row>
    <row r="185" spans="1:18" ht="12.75">
      <c r="A185" s="196" t="s">
        <v>253</v>
      </c>
      <c r="B185" s="91">
        <v>-0.25400000000000583</v>
      </c>
      <c r="C185" s="51">
        <v>1.75</v>
      </c>
      <c r="E185" s="196" t="s">
        <v>100</v>
      </c>
      <c r="F185" s="211">
        <v>1.75</v>
      </c>
      <c r="G185" s="207">
        <v>1.5684499999999992</v>
      </c>
      <c r="H185" s="207">
        <f t="shared" si="5"/>
        <v>0.29209999999999603</v>
      </c>
      <c r="I185" s="21">
        <f t="shared" si="6"/>
        <v>0.0037004521367228513</v>
      </c>
      <c r="J185" s="7">
        <v>174</v>
      </c>
      <c r="K185" s="6"/>
      <c r="L185" s="6"/>
      <c r="M185" s="6"/>
      <c r="N185" s="6"/>
      <c r="O185" s="6"/>
      <c r="P185" s="195"/>
      <c r="Q185" s="6">
        <v>177</v>
      </c>
      <c r="R185" s="105">
        <f>H33</f>
        <v>0.33654999999999413</v>
      </c>
    </row>
    <row r="186" spans="1:18" ht="12.75">
      <c r="A186" s="196" t="s">
        <v>254</v>
      </c>
      <c r="B186" s="91">
        <v>-0.15875000000000225</v>
      </c>
      <c r="C186" s="51">
        <v>1.7</v>
      </c>
      <c r="E186" s="196" t="s">
        <v>210</v>
      </c>
      <c r="F186" s="103">
        <v>1.7</v>
      </c>
      <c r="G186" s="91">
        <v>1.6827500000000035</v>
      </c>
      <c r="H186" s="207">
        <f t="shared" si="5"/>
        <v>0.17779999999999174</v>
      </c>
      <c r="I186" s="21">
        <f t="shared" si="6"/>
        <v>0.002252449126700792</v>
      </c>
      <c r="J186" s="7">
        <v>142</v>
      </c>
      <c r="K186" s="6"/>
      <c r="L186" s="6"/>
      <c r="M186" s="6"/>
      <c r="N186" s="6"/>
      <c r="O186" s="6"/>
      <c r="P186" s="195"/>
      <c r="Q186" s="6">
        <v>178</v>
      </c>
      <c r="R186" s="105">
        <f>H14</f>
        <v>0.34924999999999784</v>
      </c>
    </row>
    <row r="187" spans="1:18" ht="12.75">
      <c r="A187" s="196" t="s">
        <v>255</v>
      </c>
      <c r="B187" s="91">
        <v>-0.28574999999999956</v>
      </c>
      <c r="C187" s="51">
        <v>1.7</v>
      </c>
      <c r="E187" s="196" t="s">
        <v>162</v>
      </c>
      <c r="F187" s="209">
        <v>1.75</v>
      </c>
      <c r="G187" s="205">
        <v>1.7144999999999972</v>
      </c>
      <c r="H187" s="207">
        <f t="shared" si="5"/>
        <v>0.19050000000000722</v>
      </c>
      <c r="I187" s="21">
        <f t="shared" si="6"/>
        <v>0.0024133383500367666</v>
      </c>
      <c r="J187" s="7">
        <v>158</v>
      </c>
      <c r="K187" s="6"/>
      <c r="L187" s="6"/>
      <c r="M187" s="6"/>
      <c r="N187" s="6"/>
      <c r="O187" s="6"/>
      <c r="P187" s="195"/>
      <c r="Q187" s="6"/>
      <c r="R187" s="105">
        <f>H32</f>
        <v>0.34924999999999784</v>
      </c>
    </row>
    <row r="188" spans="1:18" ht="12.75">
      <c r="A188" s="196" t="s">
        <v>256</v>
      </c>
      <c r="B188" s="91">
        <v>0.6286500000000013</v>
      </c>
      <c r="C188" s="51">
        <v>1.75</v>
      </c>
      <c r="E188" s="236" t="s">
        <v>18</v>
      </c>
      <c r="F188" s="253">
        <v>1.75</v>
      </c>
      <c r="G188" s="254">
        <v>1.8605499999999953</v>
      </c>
      <c r="H188" s="235">
        <f t="shared" si="5"/>
        <v>0.06985000000000641</v>
      </c>
      <c r="I188" s="183">
        <f t="shared" si="6"/>
        <v>0.000884890728346862</v>
      </c>
      <c r="J188" s="78">
        <v>39</v>
      </c>
      <c r="K188" s="80" t="s">
        <v>174</v>
      </c>
      <c r="L188" s="80" t="s">
        <v>179</v>
      </c>
      <c r="M188" s="317" t="s">
        <v>830</v>
      </c>
      <c r="N188" s="80" t="s">
        <v>174</v>
      </c>
      <c r="O188" s="80" t="s">
        <v>92</v>
      </c>
      <c r="P188" s="195"/>
      <c r="Q188" s="6">
        <v>180</v>
      </c>
      <c r="R188" s="105">
        <f>H19</f>
        <v>0.3682999999999996</v>
      </c>
    </row>
    <row r="189" spans="1:18" ht="12.75">
      <c r="A189" s="196" t="s">
        <v>257</v>
      </c>
      <c r="B189" s="91">
        <v>-1.619250000000005</v>
      </c>
      <c r="C189" s="51">
        <v>1.75</v>
      </c>
      <c r="E189" s="233" t="s">
        <v>130</v>
      </c>
      <c r="F189" s="210">
        <v>1.75</v>
      </c>
      <c r="G189" s="206">
        <v>1.8605499999999953</v>
      </c>
      <c r="H189" s="207">
        <f t="shared" si="5"/>
        <v>0.09525000000000361</v>
      </c>
      <c r="I189" s="21">
        <f t="shared" si="6"/>
        <v>0.0012066691750183833</v>
      </c>
      <c r="J189" s="7">
        <v>65</v>
      </c>
      <c r="K189" s="80" t="s">
        <v>174</v>
      </c>
      <c r="L189" s="81" t="s">
        <v>179</v>
      </c>
      <c r="M189" s="317" t="s">
        <v>831</v>
      </c>
      <c r="N189" s="80" t="s">
        <v>174</v>
      </c>
      <c r="O189" s="80" t="s">
        <v>92</v>
      </c>
      <c r="P189" s="195"/>
      <c r="Q189" s="6">
        <v>181</v>
      </c>
      <c r="R189" s="105">
        <f>H22</f>
        <v>0.4000500000000038</v>
      </c>
    </row>
    <row r="190" spans="1:18" ht="12.75">
      <c r="A190" s="196" t="s">
        <v>258</v>
      </c>
      <c r="B190" s="91">
        <v>0.7493000000000021</v>
      </c>
      <c r="C190" s="51">
        <v>1.75</v>
      </c>
      <c r="E190" s="233" t="s">
        <v>246</v>
      </c>
      <c r="F190" s="103">
        <v>1.7</v>
      </c>
      <c r="G190" s="91">
        <v>1.9050000000000045</v>
      </c>
      <c r="H190" s="207">
        <f t="shared" si="5"/>
        <v>0.12065000000000059</v>
      </c>
      <c r="I190" s="21">
        <f t="shared" si="6"/>
        <v>0.0015284476216899017</v>
      </c>
      <c r="J190" s="7">
        <v>94</v>
      </c>
      <c r="K190" s="80" t="s">
        <v>174</v>
      </c>
      <c r="L190" s="81" t="s">
        <v>179</v>
      </c>
      <c r="M190" s="317" t="s">
        <v>832</v>
      </c>
      <c r="N190" s="80" t="s">
        <v>174</v>
      </c>
      <c r="O190" s="80" t="s">
        <v>92</v>
      </c>
      <c r="P190" s="195"/>
      <c r="Q190" s="6">
        <v>182</v>
      </c>
      <c r="R190" s="105">
        <f>H23</f>
        <v>0.4317999999999973</v>
      </c>
    </row>
    <row r="191" spans="1:18" ht="12.75">
      <c r="A191" s="196" t="s">
        <v>259</v>
      </c>
      <c r="B191" s="91">
        <v>0.38734999999999964</v>
      </c>
      <c r="C191" s="51">
        <v>1.75</v>
      </c>
      <c r="E191" s="236" t="s">
        <v>156</v>
      </c>
      <c r="F191" s="211">
        <v>1.75</v>
      </c>
      <c r="G191" s="207">
        <v>1.9304000000000017</v>
      </c>
      <c r="H191" s="207">
        <f t="shared" si="5"/>
        <v>0.12065000000000059</v>
      </c>
      <c r="I191" s="21">
        <f t="shared" si="6"/>
        <v>0.0015284476216899017</v>
      </c>
      <c r="J191" s="7">
        <v>94</v>
      </c>
      <c r="K191" s="80" t="s">
        <v>174</v>
      </c>
      <c r="L191" s="81" t="s">
        <v>179</v>
      </c>
      <c r="M191" s="317" t="s">
        <v>833</v>
      </c>
      <c r="N191" s="80" t="s">
        <v>174</v>
      </c>
      <c r="O191" s="80" t="s">
        <v>92</v>
      </c>
      <c r="P191" s="195"/>
      <c r="Q191" s="6">
        <v>183</v>
      </c>
      <c r="R191" s="105">
        <f>H24</f>
        <v>0.5016499999999926</v>
      </c>
    </row>
    <row r="192" spans="1:18" ht="12.75">
      <c r="A192" s="196" t="s">
        <v>260</v>
      </c>
      <c r="B192" s="91">
        <v>-2.552699999999995</v>
      </c>
      <c r="C192" s="51">
        <v>1.7</v>
      </c>
      <c r="E192" s="163" t="s">
        <v>163</v>
      </c>
      <c r="F192" s="262">
        <v>1.75</v>
      </c>
      <c r="G192" s="228">
        <v>1.9557999999999989</v>
      </c>
      <c r="H192" s="228">
        <f t="shared" si="5"/>
        <v>0.1904999999999959</v>
      </c>
      <c r="I192" s="130">
        <f t="shared" si="6"/>
        <v>0.002413338350036623</v>
      </c>
      <c r="J192" s="65">
        <v>156</v>
      </c>
      <c r="K192" s="67" t="s">
        <v>287</v>
      </c>
      <c r="L192" s="68" t="s">
        <v>179</v>
      </c>
      <c r="M192" s="68"/>
      <c r="N192" s="68"/>
      <c r="O192" s="315" t="s">
        <v>488</v>
      </c>
      <c r="P192" s="195"/>
      <c r="Q192" s="6">
        <v>184</v>
      </c>
      <c r="R192" s="105">
        <f>H198</f>
        <v>0.5524499999999981</v>
      </c>
    </row>
    <row r="193" spans="1:18" ht="12.75">
      <c r="A193" s="196" t="s">
        <v>261</v>
      </c>
      <c r="B193" s="91">
        <v>-1.835149999999998</v>
      </c>
      <c r="C193" s="51">
        <v>1.75</v>
      </c>
      <c r="E193" s="163" t="s">
        <v>183</v>
      </c>
      <c r="F193" s="210">
        <v>1.75</v>
      </c>
      <c r="G193" s="206">
        <v>2.025650000000005</v>
      </c>
      <c r="H193" s="207">
        <f t="shared" si="5"/>
        <v>0.22224999999998962</v>
      </c>
      <c r="I193" s="21">
        <f t="shared" si="6"/>
        <v>0.0028155614083759896</v>
      </c>
      <c r="J193" s="7">
        <v>166</v>
      </c>
      <c r="K193" s="67" t="s">
        <v>287</v>
      </c>
      <c r="L193" s="68" t="s">
        <v>179</v>
      </c>
      <c r="M193" s="68"/>
      <c r="N193" s="68"/>
      <c r="O193" s="315" t="s">
        <v>488</v>
      </c>
      <c r="P193" s="195"/>
      <c r="Q193" s="6">
        <v>185</v>
      </c>
      <c r="R193" s="105">
        <f>H31</f>
        <v>0.5588000000000064</v>
      </c>
    </row>
    <row r="194" spans="1:18" ht="12.75">
      <c r="A194" s="196" t="s">
        <v>262</v>
      </c>
      <c r="B194" s="91">
        <v>-1.441450000000002</v>
      </c>
      <c r="C194" s="51">
        <v>1.75</v>
      </c>
      <c r="E194" s="225" t="s">
        <v>17</v>
      </c>
      <c r="F194" s="210">
        <v>1.8</v>
      </c>
      <c r="G194" s="207">
        <v>2.0510500000000023</v>
      </c>
      <c r="H194" s="207">
        <f t="shared" si="5"/>
        <v>0.22225000000000117</v>
      </c>
      <c r="I194" s="21">
        <f t="shared" si="6"/>
        <v>0.0028155614083761357</v>
      </c>
      <c r="J194" s="7">
        <v>166</v>
      </c>
      <c r="K194" s="67" t="s">
        <v>287</v>
      </c>
      <c r="L194" s="68" t="s">
        <v>179</v>
      </c>
      <c r="M194" s="68"/>
      <c r="N194" s="68"/>
      <c r="O194" s="315" t="s">
        <v>488</v>
      </c>
      <c r="P194" s="195"/>
      <c r="Q194" s="6">
        <v>186</v>
      </c>
      <c r="R194" s="105">
        <f>H13</f>
        <v>0.5842000000000027</v>
      </c>
    </row>
    <row r="195" spans="1:18" ht="12.75">
      <c r="A195" s="196" t="s">
        <v>263</v>
      </c>
      <c r="B195" s="91">
        <v>-2.451099999999995</v>
      </c>
      <c r="C195" s="51">
        <v>1.75</v>
      </c>
      <c r="E195" s="163">
        <v>665</v>
      </c>
      <c r="F195" s="103">
        <v>1.7</v>
      </c>
      <c r="G195" s="91">
        <v>2.1462999999999948</v>
      </c>
      <c r="H195" s="207">
        <f t="shared" si="5"/>
        <v>0.15240000000000586</v>
      </c>
      <c r="I195" s="21">
        <f t="shared" si="6"/>
        <v>0.0019306706800294143</v>
      </c>
      <c r="J195" s="7">
        <v>131</v>
      </c>
      <c r="K195" s="67" t="s">
        <v>287</v>
      </c>
      <c r="L195" s="68" t="s">
        <v>179</v>
      </c>
      <c r="M195" s="68"/>
      <c r="N195" s="68"/>
      <c r="O195" s="315" t="s">
        <v>488</v>
      </c>
      <c r="P195" s="195"/>
      <c r="Q195" s="6">
        <v>187</v>
      </c>
      <c r="R195" s="105">
        <f>H12</f>
        <v>1.016000000000001</v>
      </c>
    </row>
    <row r="196" spans="1:18" ht="12.75">
      <c r="A196" s="196" t="s">
        <v>264</v>
      </c>
      <c r="B196" s="91">
        <v>-2.3685499999999955</v>
      </c>
      <c r="C196" s="51">
        <v>1.7</v>
      </c>
      <c r="E196" s="216" t="s">
        <v>128</v>
      </c>
      <c r="F196" s="249">
        <v>1.75</v>
      </c>
      <c r="G196" s="219">
        <v>2.2478999999999947</v>
      </c>
      <c r="H196" s="219">
        <f t="shared" si="5"/>
        <v>0.057150000000002255</v>
      </c>
      <c r="I196" s="220">
        <f t="shared" si="6"/>
        <v>0.0007240015050110311</v>
      </c>
      <c r="J196" s="59">
        <v>24</v>
      </c>
      <c r="K196" s="61" t="s">
        <v>56</v>
      </c>
      <c r="L196" s="62" t="s">
        <v>179</v>
      </c>
      <c r="M196" s="319" t="s">
        <v>744</v>
      </c>
      <c r="N196" s="61" t="s">
        <v>56</v>
      </c>
      <c r="O196" s="61" t="s">
        <v>92</v>
      </c>
      <c r="P196" s="195"/>
      <c r="Q196" s="6">
        <v>188</v>
      </c>
      <c r="R196" s="105">
        <f>H199</f>
        <v>1.2128500000000044</v>
      </c>
    </row>
    <row r="197" spans="1:18" ht="12.75">
      <c r="A197" s="196" t="s">
        <v>265</v>
      </c>
      <c r="B197" s="91">
        <v>4.210050000000002</v>
      </c>
      <c r="C197" s="51">
        <v>1.7</v>
      </c>
      <c r="E197" s="197" t="s">
        <v>103</v>
      </c>
      <c r="F197" s="209">
        <v>1.75</v>
      </c>
      <c r="G197" s="205">
        <v>2.2733000000000034</v>
      </c>
      <c r="H197" s="207">
        <f t="shared" si="5"/>
        <v>0.22859999999999703</v>
      </c>
      <c r="I197" s="21">
        <f t="shared" si="6"/>
        <v>0.0028960060200439726</v>
      </c>
      <c r="J197" s="7">
        <v>168</v>
      </c>
      <c r="K197" s="61" t="s">
        <v>56</v>
      </c>
      <c r="L197" s="62" t="s">
        <v>179</v>
      </c>
      <c r="M197" s="319" t="s">
        <v>745</v>
      </c>
      <c r="N197" s="61" t="s">
        <v>56</v>
      </c>
      <c r="O197" s="61" t="s">
        <v>92</v>
      </c>
      <c r="P197" s="195"/>
      <c r="Q197" s="6">
        <v>189</v>
      </c>
      <c r="R197" s="105">
        <f>H201</f>
        <v>1.3589000000000029</v>
      </c>
    </row>
    <row r="198" spans="1:18" ht="12.75">
      <c r="A198" s="196" t="s">
        <v>266</v>
      </c>
      <c r="B198" s="91">
        <v>1.5557499999999949</v>
      </c>
      <c r="C198" s="51">
        <v>1.7</v>
      </c>
      <c r="E198" s="197" t="s">
        <v>1</v>
      </c>
      <c r="F198" s="209">
        <v>1.75</v>
      </c>
      <c r="G198" s="205">
        <v>2.2987000000000006</v>
      </c>
      <c r="H198" s="207">
        <f t="shared" si="5"/>
        <v>0.5524499999999981</v>
      </c>
      <c r="I198" s="21">
        <f t="shared" si="6"/>
        <v>0.0069986812151063334</v>
      </c>
      <c r="J198" s="7">
        <v>184</v>
      </c>
      <c r="K198" s="61" t="s">
        <v>56</v>
      </c>
      <c r="L198" s="62" t="s">
        <v>179</v>
      </c>
      <c r="M198" s="319" t="s">
        <v>746</v>
      </c>
      <c r="N198" s="61" t="s">
        <v>56</v>
      </c>
      <c r="O198" s="61" t="s">
        <v>92</v>
      </c>
      <c r="P198" s="195"/>
      <c r="Q198" s="6">
        <v>190</v>
      </c>
      <c r="R198" s="105">
        <f>H200</f>
        <v>1.6700499999999994</v>
      </c>
    </row>
    <row r="199" spans="1:18" ht="12.75">
      <c r="A199" s="196" t="s">
        <v>267</v>
      </c>
      <c r="B199" s="91">
        <v>-2.9019500000000047</v>
      </c>
      <c r="C199" s="51">
        <v>1.75</v>
      </c>
      <c r="E199" s="216" t="s">
        <v>268</v>
      </c>
      <c r="F199" s="103">
        <v>1.75</v>
      </c>
      <c r="G199" s="91">
        <v>2.305049999999997</v>
      </c>
      <c r="H199" s="207">
        <f t="shared" si="5"/>
        <v>1.2128500000000044</v>
      </c>
      <c r="I199" s="21">
        <f t="shared" si="6"/>
        <v>0.015364920828566888</v>
      </c>
      <c r="J199" s="7">
        <v>188</v>
      </c>
      <c r="K199" s="61" t="s">
        <v>56</v>
      </c>
      <c r="L199" s="61" t="s">
        <v>179</v>
      </c>
      <c r="M199" s="319" t="s">
        <v>747</v>
      </c>
      <c r="N199" s="61" t="s">
        <v>56</v>
      </c>
      <c r="O199" s="61" t="s">
        <v>92</v>
      </c>
      <c r="P199" s="195"/>
      <c r="Q199" s="6">
        <v>191</v>
      </c>
      <c r="R199" s="105">
        <f>H11</f>
        <v>2.3812500000000005</v>
      </c>
    </row>
    <row r="200" spans="1:18" ht="12.75">
      <c r="A200" s="196" t="s">
        <v>268</v>
      </c>
      <c r="B200" s="91">
        <v>2.305049999999997</v>
      </c>
      <c r="C200" s="51">
        <v>1.75</v>
      </c>
      <c r="E200" s="194" t="s">
        <v>2</v>
      </c>
      <c r="F200" s="209">
        <v>1.8</v>
      </c>
      <c r="G200" s="205">
        <v>2.5019000000000005</v>
      </c>
      <c r="H200" s="207">
        <f t="shared" si="5"/>
        <v>1.6700499999999994</v>
      </c>
      <c r="I200" s="21">
        <f t="shared" si="6"/>
        <v>0.021156932868654842</v>
      </c>
      <c r="J200" s="7">
        <v>190</v>
      </c>
      <c r="K200" s="6"/>
      <c r="L200" s="6"/>
      <c r="M200" s="6"/>
      <c r="N200" s="6"/>
      <c r="O200" s="6"/>
      <c r="P200" s="195"/>
      <c r="Q200" s="6">
        <v>192</v>
      </c>
      <c r="R200" s="105">
        <f>H10</f>
        <v>3.981450000000005</v>
      </c>
    </row>
    <row r="201" spans="1:18" ht="12.75">
      <c r="A201" s="196" t="s">
        <v>269</v>
      </c>
      <c r="B201" s="91">
        <v>0.8000999999999965</v>
      </c>
      <c r="C201" s="51">
        <v>1.7</v>
      </c>
      <c r="E201" s="197" t="s">
        <v>19</v>
      </c>
      <c r="F201" s="223">
        <v>1.8</v>
      </c>
      <c r="G201" s="224">
        <v>2.8511499999999987</v>
      </c>
      <c r="H201" s="219">
        <f t="shared" si="5"/>
        <v>1.3589000000000029</v>
      </c>
      <c r="I201" s="220">
        <f t="shared" si="6"/>
        <v>0.017215146896928317</v>
      </c>
      <c r="J201" s="59">
        <v>189</v>
      </c>
      <c r="K201" s="61" t="s">
        <v>291</v>
      </c>
      <c r="L201" s="61" t="s">
        <v>89</v>
      </c>
      <c r="M201" s="62"/>
      <c r="N201" s="62"/>
      <c r="O201" s="319" t="s">
        <v>488</v>
      </c>
      <c r="P201" s="195"/>
      <c r="Q201" s="6">
        <v>193</v>
      </c>
      <c r="R201" s="105">
        <f>H9</f>
        <v>10.52194999999999</v>
      </c>
    </row>
    <row r="202" spans="1:18" ht="12.75">
      <c r="A202" s="196">
        <v>699</v>
      </c>
      <c r="B202" s="91">
        <v>-3.5369500000000023</v>
      </c>
      <c r="C202" s="51">
        <v>1.75</v>
      </c>
      <c r="E202" s="197" t="s">
        <v>6</v>
      </c>
      <c r="F202" s="209">
        <v>1.75</v>
      </c>
      <c r="G202" s="205">
        <v>3.5179000000000014</v>
      </c>
      <c r="H202" s="207"/>
      <c r="I202" s="21"/>
      <c r="J202" s="7"/>
      <c r="K202" s="61" t="s">
        <v>291</v>
      </c>
      <c r="L202" s="61" t="s">
        <v>89</v>
      </c>
      <c r="M202" s="62"/>
      <c r="N202" s="62"/>
      <c r="O202" s="319" t="s">
        <v>488</v>
      </c>
      <c r="P202" s="195"/>
      <c r="Q202" s="6"/>
      <c r="R202" s="13"/>
    </row>
    <row r="203" spans="1:18" ht="12.75">
      <c r="A203" s="196" t="s">
        <v>270</v>
      </c>
      <c r="B203" s="91">
        <v>-2.8448000000000024</v>
      </c>
      <c r="C203" s="51">
        <v>1.7</v>
      </c>
      <c r="E203" s="216" t="s">
        <v>157</v>
      </c>
      <c r="F203" s="211">
        <v>1.75</v>
      </c>
      <c r="G203" s="207">
        <v>4.17195</v>
      </c>
      <c r="H203" s="207"/>
      <c r="I203" s="21"/>
      <c r="J203" s="7"/>
      <c r="K203" s="61" t="s">
        <v>291</v>
      </c>
      <c r="L203" s="61" t="s">
        <v>74</v>
      </c>
      <c r="M203" s="62"/>
      <c r="N203" s="62"/>
      <c r="O203" s="319" t="s">
        <v>488</v>
      </c>
      <c r="P203" s="195"/>
      <c r="Q203" s="6"/>
      <c r="R203" s="13"/>
    </row>
    <row r="204" spans="1:18" ht="12.75">
      <c r="A204" s="196" t="s">
        <v>271</v>
      </c>
      <c r="B204" s="91">
        <v>0.06984999999999512</v>
      </c>
      <c r="C204" s="51">
        <v>1.75</v>
      </c>
      <c r="E204" s="216" t="s">
        <v>265</v>
      </c>
      <c r="F204" s="103">
        <v>1.7</v>
      </c>
      <c r="G204" s="91">
        <v>4.210050000000002</v>
      </c>
      <c r="H204" s="207"/>
      <c r="I204" s="21"/>
      <c r="J204" s="7"/>
      <c r="K204" s="61" t="s">
        <v>291</v>
      </c>
      <c r="L204" s="61" t="s">
        <v>74</v>
      </c>
      <c r="M204" s="62"/>
      <c r="N204" s="62"/>
      <c r="O204" s="319" t="s">
        <v>488</v>
      </c>
      <c r="P204" s="195"/>
      <c r="Q204" s="6"/>
      <c r="R204" s="13"/>
    </row>
    <row r="205" spans="1:18" ht="12.75">
      <c r="A205" s="196" t="s">
        <v>272</v>
      </c>
      <c r="B205" s="91">
        <v>-0.8191499999999972</v>
      </c>
      <c r="C205" s="51">
        <v>1.75</v>
      </c>
      <c r="E205" s="189" t="s">
        <v>20</v>
      </c>
      <c r="F205" s="413">
        <v>1.8</v>
      </c>
      <c r="G205" s="414">
        <v>9999</v>
      </c>
      <c r="H205" s="415"/>
      <c r="I205" s="397"/>
      <c r="J205" s="396"/>
      <c r="K205" s="399"/>
      <c r="L205" s="399"/>
      <c r="M205" s="399" t="s">
        <v>765</v>
      </c>
      <c r="N205" s="399"/>
      <c r="O205" s="399" t="s">
        <v>91</v>
      </c>
      <c r="Q205" s="6"/>
      <c r="R205" s="13"/>
    </row>
    <row r="206" spans="1:18" ht="12.75">
      <c r="A206" s="196" t="s">
        <v>273</v>
      </c>
      <c r="B206" s="91">
        <v>-5.670550000000004</v>
      </c>
      <c r="C206" s="51">
        <v>1.75</v>
      </c>
      <c r="E206" s="189" t="s">
        <v>23</v>
      </c>
      <c r="F206" s="413">
        <v>1.8</v>
      </c>
      <c r="G206" s="414">
        <v>9999</v>
      </c>
      <c r="H206" s="415"/>
      <c r="I206" s="397"/>
      <c r="J206" s="396"/>
      <c r="K206" s="399"/>
      <c r="L206" s="399"/>
      <c r="M206" s="399" t="s">
        <v>765</v>
      </c>
      <c r="N206" s="399"/>
      <c r="O206" s="399" t="s">
        <v>91</v>
      </c>
      <c r="Q206" s="6"/>
      <c r="R206" s="13"/>
    </row>
    <row r="207" spans="1:18" ht="12.75">
      <c r="A207" s="196" t="s">
        <v>274</v>
      </c>
      <c r="B207" s="91">
        <v>0.863599999999995</v>
      </c>
      <c r="C207" s="51">
        <v>1.75</v>
      </c>
      <c r="E207" s="202" t="s">
        <v>11</v>
      </c>
      <c r="F207" s="417">
        <v>1.8</v>
      </c>
      <c r="G207" s="418">
        <v>9999</v>
      </c>
      <c r="H207" s="419"/>
      <c r="I207" s="420"/>
      <c r="J207" s="421"/>
      <c r="K207" s="422"/>
      <c r="L207" s="422"/>
      <c r="M207" s="423" t="s">
        <v>767</v>
      </c>
      <c r="N207" s="422"/>
      <c r="O207" s="423" t="s">
        <v>768</v>
      </c>
      <c r="Q207" s="6"/>
      <c r="R207" s="13"/>
    </row>
    <row r="208" spans="1:18" ht="12.75">
      <c r="A208" s="196" t="s">
        <v>275</v>
      </c>
      <c r="B208" s="91">
        <v>-0.4064000000000003</v>
      </c>
      <c r="C208" s="51">
        <v>1.7</v>
      </c>
      <c r="E208" s="202" t="s">
        <v>0</v>
      </c>
      <c r="F208" s="417">
        <v>1.85</v>
      </c>
      <c r="G208" s="418">
        <v>9999</v>
      </c>
      <c r="H208" s="419"/>
      <c r="I208" s="420"/>
      <c r="J208" s="421"/>
      <c r="K208" s="422"/>
      <c r="L208" s="422"/>
      <c r="M208" s="423" t="s">
        <v>767</v>
      </c>
      <c r="N208" s="422"/>
      <c r="O208" s="423" t="s">
        <v>768</v>
      </c>
      <c r="Q208" s="6"/>
      <c r="R208" s="13"/>
    </row>
    <row r="209" spans="1:18" ht="12.75">
      <c r="A209" s="196">
        <v>706</v>
      </c>
      <c r="B209" s="91">
        <v>-1.028700000000005</v>
      </c>
      <c r="C209" s="51">
        <v>1.75</v>
      </c>
      <c r="E209" s="189" t="s">
        <v>33</v>
      </c>
      <c r="F209" s="413">
        <v>1.8</v>
      </c>
      <c r="G209" s="414">
        <v>9999</v>
      </c>
      <c r="H209" s="415"/>
      <c r="I209" s="397"/>
      <c r="J209" s="396"/>
      <c r="K209" s="399"/>
      <c r="L209" s="399"/>
      <c r="M209" s="399" t="s">
        <v>765</v>
      </c>
      <c r="N209" s="399"/>
      <c r="O209" s="399" t="s">
        <v>91</v>
      </c>
      <c r="Q209" s="6"/>
      <c r="R209" s="13"/>
    </row>
    <row r="210" spans="1:18" ht="12.75">
      <c r="A210" s="196">
        <v>707</v>
      </c>
      <c r="B210" s="91">
        <v>-2.7685999999999993</v>
      </c>
      <c r="C210" s="51">
        <v>1.7</v>
      </c>
      <c r="E210" s="189" t="s">
        <v>31</v>
      </c>
      <c r="F210" s="413">
        <v>1.8</v>
      </c>
      <c r="G210" s="414">
        <v>9999</v>
      </c>
      <c r="H210" s="415"/>
      <c r="I210" s="397"/>
      <c r="J210" s="396"/>
      <c r="K210" s="399"/>
      <c r="L210" s="399"/>
      <c r="M210" s="399" t="s">
        <v>765</v>
      </c>
      <c r="N210" s="399"/>
      <c r="O210" s="399" t="s">
        <v>91</v>
      </c>
      <c r="Q210" s="6"/>
      <c r="R210" s="13"/>
    </row>
    <row r="212" spans="5:10" ht="12.75">
      <c r="E212" s="409"/>
      <c r="F212" s="409"/>
      <c r="G212" s="410"/>
      <c r="H212" s="410"/>
      <c r="I212" s="410"/>
      <c r="J212" s="410"/>
    </row>
    <row r="213" spans="5:17" ht="12.75">
      <c r="E213" s="412"/>
      <c r="F213" s="409"/>
      <c r="G213" s="410"/>
      <c r="H213" s="410"/>
      <c r="I213" s="410"/>
      <c r="J213" s="410"/>
      <c r="N213" s="48"/>
      <c r="P213" s="238"/>
      <c r="Q213" s="238"/>
    </row>
    <row r="214" spans="5:16" ht="12.75">
      <c r="E214" s="412"/>
      <c r="F214" s="409"/>
      <c r="G214" s="410"/>
      <c r="H214" s="410"/>
      <c r="I214" s="410"/>
      <c r="J214" s="410"/>
      <c r="N214" s="48"/>
      <c r="P214" s="238"/>
    </row>
    <row r="215" spans="5:10" ht="12.75">
      <c r="E215" s="409"/>
      <c r="F215" s="409"/>
      <c r="G215" s="410"/>
      <c r="H215" s="410"/>
      <c r="I215" s="410"/>
      <c r="J215" s="410"/>
    </row>
    <row r="216" spans="5:10" ht="12.75">
      <c r="E216" s="407"/>
      <c r="F216" s="407"/>
      <c r="G216" s="408"/>
      <c r="H216" s="408"/>
      <c r="I216" s="408"/>
      <c r="J216" s="408"/>
    </row>
  </sheetData>
  <sheetProtection/>
  <mergeCells count="1">
    <mergeCell ref="E7:O7"/>
  </mergeCells>
  <printOptions/>
  <pageMargins left="0.75" right="0.75" top="1" bottom="1" header="0.5" footer="0.5"/>
  <pageSetup fitToHeight="0" fitToWidth="1" horizontalDpi="600" verticalDpi="600" orientation="portrait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0.7109375" style="0" customWidth="1"/>
    <col min="6" max="6" width="10.8515625" style="0" customWidth="1"/>
    <col min="7" max="7" width="10.57421875" style="0" customWidth="1"/>
    <col min="8" max="8" width="10.421875" style="0" customWidth="1"/>
    <col min="9" max="9" width="15.421875" style="0" customWidth="1"/>
    <col min="10" max="10" width="13.28125" style="0" customWidth="1"/>
    <col min="11" max="11" width="8.8515625" style="4" customWidth="1"/>
    <col min="12" max="12" width="15.57421875" style="0" customWidth="1"/>
    <col min="13" max="13" width="20.8515625" style="0" customWidth="1"/>
    <col min="14" max="14" width="8.8515625" style="4" customWidth="1"/>
    <col min="15" max="15" width="10.00390625" style="0" customWidth="1"/>
    <col min="16" max="16" width="8.8515625" style="4" customWidth="1"/>
    <col min="18" max="18" width="11.57421875" style="0" customWidth="1"/>
    <col min="20" max="20" width="7.140625" style="0" customWidth="1"/>
    <col min="21" max="21" width="11.28125" style="0" customWidth="1"/>
  </cols>
  <sheetData>
    <row r="2" spans="2:12" ht="12.75">
      <c r="B2" s="1"/>
      <c r="C2" s="1"/>
      <c r="D2" s="1"/>
      <c r="E2" s="47" t="s">
        <v>771</v>
      </c>
      <c r="F2" s="1"/>
      <c r="H2" s="48" t="s">
        <v>770</v>
      </c>
      <c r="I2" s="48"/>
      <c r="L2">
        <v>270</v>
      </c>
    </row>
    <row r="3" spans="2:12" ht="12.75">
      <c r="B3" s="1"/>
      <c r="C3" s="1"/>
      <c r="D3" s="1"/>
      <c r="E3" s="100" t="s">
        <v>294</v>
      </c>
      <c r="F3" s="1"/>
      <c r="H3" s="48" t="s">
        <v>76</v>
      </c>
      <c r="I3" s="48"/>
      <c r="L3">
        <v>2.36</v>
      </c>
    </row>
    <row r="4" spans="2:18" ht="12.75">
      <c r="B4" s="1"/>
      <c r="C4" s="1"/>
      <c r="D4" s="1"/>
      <c r="E4" s="266"/>
      <c r="F4" s="1"/>
      <c r="H4" s="48" t="s">
        <v>72</v>
      </c>
      <c r="L4">
        <v>159.2</v>
      </c>
      <c r="M4" s="267" t="s">
        <v>295</v>
      </c>
      <c r="R4" s="195"/>
    </row>
    <row r="5" spans="2:6" ht="12.75">
      <c r="B5" s="1"/>
      <c r="C5" s="1"/>
      <c r="D5" s="1"/>
      <c r="E5" s="48" t="s">
        <v>296</v>
      </c>
      <c r="F5" s="1"/>
    </row>
    <row r="6" spans="1:6" ht="12.75">
      <c r="A6" s="266"/>
      <c r="B6" s="1"/>
      <c r="C6" s="1"/>
      <c r="D6" s="1"/>
      <c r="E6" s="1"/>
      <c r="F6" s="1"/>
    </row>
    <row r="7" spans="1:21" ht="12.75">
      <c r="A7" s="436" t="s">
        <v>59</v>
      </c>
      <c r="B7" s="436"/>
      <c r="C7" s="436"/>
      <c r="D7" s="1"/>
      <c r="E7" s="437" t="s">
        <v>85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Q7" s="8" t="s">
        <v>65</v>
      </c>
      <c r="R7" s="8"/>
      <c r="T7" s="8" t="s">
        <v>67</v>
      </c>
      <c r="U7" s="8"/>
    </row>
    <row r="8" spans="1:22" ht="46.5" customHeight="1">
      <c r="A8" s="49" t="s">
        <v>57</v>
      </c>
      <c r="B8" s="49" t="s">
        <v>58</v>
      </c>
      <c r="C8" s="49" t="s">
        <v>77</v>
      </c>
      <c r="D8" s="44"/>
      <c r="E8" s="45" t="s">
        <v>57</v>
      </c>
      <c r="F8" s="49" t="s">
        <v>297</v>
      </c>
      <c r="G8" s="49" t="s">
        <v>77</v>
      </c>
      <c r="H8" s="45" t="s">
        <v>60</v>
      </c>
      <c r="I8" s="49" t="s">
        <v>73</v>
      </c>
      <c r="J8" s="45" t="s">
        <v>41</v>
      </c>
      <c r="K8" s="49" t="s">
        <v>86</v>
      </c>
      <c r="L8" s="45" t="s">
        <v>62</v>
      </c>
      <c r="M8" s="45" t="s">
        <v>63</v>
      </c>
      <c r="N8" s="49" t="s">
        <v>298</v>
      </c>
      <c r="O8" s="93" t="s">
        <v>93</v>
      </c>
      <c r="P8" s="195"/>
      <c r="Q8" s="45" t="s">
        <v>41</v>
      </c>
      <c r="R8" s="45" t="s">
        <v>60</v>
      </c>
      <c r="S8" s="44"/>
      <c r="T8" s="45" t="s">
        <v>68</v>
      </c>
      <c r="U8" s="45" t="s">
        <v>69</v>
      </c>
      <c r="V8" s="268"/>
    </row>
    <row r="9" spans="1:21" ht="12.75">
      <c r="A9" s="6" t="s">
        <v>1</v>
      </c>
      <c r="B9" s="7">
        <v>11.29665</v>
      </c>
      <c r="C9" s="270">
        <f>24/20</f>
        <v>1.2</v>
      </c>
      <c r="E9" s="308" t="s">
        <v>19</v>
      </c>
      <c r="F9" s="277">
        <v>-12.001500000000004</v>
      </c>
      <c r="G9" s="278">
        <v>1.2</v>
      </c>
      <c r="H9" s="277">
        <f>F10-F9</f>
        <v>19.202400000000004</v>
      </c>
      <c r="I9" s="279">
        <f>H9/$L$4</f>
        <v>0.12061809045226134</v>
      </c>
      <c r="J9" s="277">
        <v>20</v>
      </c>
      <c r="K9" s="316" t="s">
        <v>52</v>
      </c>
      <c r="L9" s="316" t="s">
        <v>34</v>
      </c>
      <c r="M9" s="316" t="s">
        <v>303</v>
      </c>
      <c r="N9" s="308"/>
      <c r="O9" s="316" t="s">
        <v>488</v>
      </c>
      <c r="P9" s="320"/>
      <c r="Q9" s="7">
        <v>1</v>
      </c>
      <c r="R9" s="7">
        <v>0.006349999999985201</v>
      </c>
      <c r="T9" s="7">
        <v>0</v>
      </c>
      <c r="U9" s="7">
        <v>0</v>
      </c>
    </row>
    <row r="10" spans="1:21" ht="12.75">
      <c r="A10" s="6" t="s">
        <v>21</v>
      </c>
      <c r="B10" s="7">
        <v>11.855449999999982</v>
      </c>
      <c r="C10" s="270">
        <f>24/20</f>
        <v>1.2</v>
      </c>
      <c r="E10" s="308" t="s">
        <v>12</v>
      </c>
      <c r="F10" s="7">
        <v>7.200900000000002</v>
      </c>
      <c r="G10" s="51">
        <v>1.15</v>
      </c>
      <c r="H10" s="7">
        <f aca="true" t="shared" si="0" ref="H10:H28">F11-F10</f>
        <v>1.5176499999999828</v>
      </c>
      <c r="I10" s="269">
        <f aca="true" t="shared" si="1" ref="I10:I28">H10/$L$4</f>
        <v>0.009532977386934566</v>
      </c>
      <c r="J10" s="7">
        <v>18</v>
      </c>
      <c r="K10" s="316" t="s">
        <v>52</v>
      </c>
      <c r="L10" s="316" t="s">
        <v>89</v>
      </c>
      <c r="M10" s="316" t="s">
        <v>303</v>
      </c>
      <c r="N10" s="308"/>
      <c r="O10" s="316" t="s">
        <v>488</v>
      </c>
      <c r="P10" s="195"/>
      <c r="Q10" s="7">
        <f>Q9+1</f>
        <v>2</v>
      </c>
      <c r="R10" s="7">
        <v>0.012699999999991718</v>
      </c>
      <c r="T10" s="7">
        <v>0.25</v>
      </c>
      <c r="U10" s="7">
        <v>1.178</v>
      </c>
    </row>
    <row r="11" spans="1:21" ht="12.75">
      <c r="A11" s="6" t="s">
        <v>12</v>
      </c>
      <c r="B11" s="7">
        <v>7.200900000000002</v>
      </c>
      <c r="C11" s="270">
        <f>23/20</f>
        <v>1.15</v>
      </c>
      <c r="E11" s="311" t="s">
        <v>18</v>
      </c>
      <c r="F11" s="286">
        <v>8.718549999999984</v>
      </c>
      <c r="G11" s="287">
        <v>1.15</v>
      </c>
      <c r="H11" s="286">
        <f t="shared" si="0"/>
        <v>0.31750000000000433</v>
      </c>
      <c r="I11" s="288">
        <f t="shared" si="1"/>
        <v>0.0019943467336683693</v>
      </c>
      <c r="J11" s="286">
        <v>12</v>
      </c>
      <c r="K11" s="319" t="s">
        <v>50</v>
      </c>
      <c r="L11" s="319" t="s">
        <v>74</v>
      </c>
      <c r="M11" s="311"/>
      <c r="N11" s="311"/>
      <c r="O11" s="319" t="s">
        <v>488</v>
      </c>
      <c r="Q11" s="7">
        <f aca="true" t="shared" si="2" ref="Q11:Q28">Q10+1</f>
        <v>3</v>
      </c>
      <c r="R11" s="7">
        <v>0.025400000000008305</v>
      </c>
      <c r="T11" s="7">
        <v>0.5</v>
      </c>
      <c r="U11" s="7">
        <v>2.356</v>
      </c>
    </row>
    <row r="12" spans="1:21" ht="12.75">
      <c r="A12" s="6" t="s">
        <v>3</v>
      </c>
      <c r="B12" s="7">
        <v>10.572749999999994</v>
      </c>
      <c r="C12" s="270">
        <f>24/20</f>
        <v>1.2</v>
      </c>
      <c r="E12" s="311" t="s">
        <v>7</v>
      </c>
      <c r="F12" s="7">
        <v>9.036049999999989</v>
      </c>
      <c r="G12" s="51">
        <v>1.15</v>
      </c>
      <c r="H12" s="7">
        <f t="shared" si="0"/>
        <v>0.5461000000000134</v>
      </c>
      <c r="I12" s="269">
        <f t="shared" si="1"/>
        <v>0.003430276381909632</v>
      </c>
      <c r="J12" s="7">
        <v>15</v>
      </c>
      <c r="K12" s="319" t="s">
        <v>50</v>
      </c>
      <c r="L12" s="319" t="s">
        <v>74</v>
      </c>
      <c r="M12" s="311"/>
      <c r="N12" s="311"/>
      <c r="O12" s="319" t="s">
        <v>488</v>
      </c>
      <c r="Q12" s="7">
        <f t="shared" si="2"/>
        <v>4</v>
      </c>
      <c r="R12" s="7">
        <v>0.03175000000001482</v>
      </c>
      <c r="T12" s="7">
        <v>0.75</v>
      </c>
      <c r="U12" s="7">
        <v>3.534</v>
      </c>
    </row>
    <row r="13" spans="1:21" ht="12.75">
      <c r="A13" s="6" t="s">
        <v>24</v>
      </c>
      <c r="B13" s="7">
        <v>11.195049999999988</v>
      </c>
      <c r="C13" s="270">
        <f>24/20</f>
        <v>1.2</v>
      </c>
      <c r="E13" s="306" t="s">
        <v>0</v>
      </c>
      <c r="F13" s="271">
        <v>9.582150000000002</v>
      </c>
      <c r="G13" s="272">
        <v>1.15</v>
      </c>
      <c r="H13" s="271">
        <f t="shared" si="0"/>
        <v>0.27304999999999424</v>
      </c>
      <c r="I13" s="273">
        <f t="shared" si="1"/>
        <v>0.0017151381909547379</v>
      </c>
      <c r="J13" s="271">
        <v>11</v>
      </c>
      <c r="K13" s="314" t="s">
        <v>49</v>
      </c>
      <c r="L13" s="314" t="s">
        <v>74</v>
      </c>
      <c r="M13" s="306" t="s">
        <v>499</v>
      </c>
      <c r="N13" s="314" t="s">
        <v>49</v>
      </c>
      <c r="O13" s="314" t="s">
        <v>91</v>
      </c>
      <c r="Q13" s="7">
        <f t="shared" si="2"/>
        <v>5</v>
      </c>
      <c r="R13" s="7">
        <v>0.03365499999998889</v>
      </c>
      <c r="T13" s="7">
        <v>1</v>
      </c>
      <c r="U13" s="7">
        <v>4.712</v>
      </c>
    </row>
    <row r="14" spans="1:21" ht="12.75">
      <c r="A14" s="6" t="s">
        <v>20</v>
      </c>
      <c r="B14" s="7">
        <v>10.687049999999997</v>
      </c>
      <c r="C14" s="270">
        <f>23/20</f>
        <v>1.15</v>
      </c>
      <c r="E14" s="306" t="s">
        <v>6</v>
      </c>
      <c r="F14" s="7">
        <v>9.855199999999996</v>
      </c>
      <c r="G14" s="51">
        <v>1.2</v>
      </c>
      <c r="H14" s="7">
        <f t="shared" si="0"/>
        <v>0.7175499999999975</v>
      </c>
      <c r="I14" s="269">
        <f t="shared" si="1"/>
        <v>0.004507223618090437</v>
      </c>
      <c r="J14" s="7">
        <v>16</v>
      </c>
      <c r="K14" s="314" t="s">
        <v>49</v>
      </c>
      <c r="L14" s="314" t="s">
        <v>74</v>
      </c>
      <c r="M14" s="306" t="s">
        <v>498</v>
      </c>
      <c r="N14" s="314" t="s">
        <v>49</v>
      </c>
      <c r="O14" s="314" t="s">
        <v>91</v>
      </c>
      <c r="Q14" s="7">
        <f t="shared" si="2"/>
        <v>6</v>
      </c>
      <c r="R14" s="7">
        <v>0.057149999999980494</v>
      </c>
      <c r="T14" s="7">
        <v>1.25</v>
      </c>
      <c r="U14" s="7">
        <v>5.89</v>
      </c>
    </row>
    <row r="15" spans="1:21" ht="12.75">
      <c r="A15" s="90" t="s">
        <v>22</v>
      </c>
      <c r="B15" s="7">
        <v>11.330304999999989</v>
      </c>
      <c r="C15" s="270">
        <f>24/20</f>
        <v>1.2</v>
      </c>
      <c r="E15" s="307" t="s">
        <v>3</v>
      </c>
      <c r="F15" s="274">
        <v>10.572749999999994</v>
      </c>
      <c r="G15" s="275">
        <v>1.2</v>
      </c>
      <c r="H15" s="274">
        <f t="shared" si="0"/>
        <v>0.025400000000008305</v>
      </c>
      <c r="I15" s="276">
        <f t="shared" si="1"/>
        <v>0.0001595477386935195</v>
      </c>
      <c r="J15" s="274">
        <v>3</v>
      </c>
      <c r="K15" s="315" t="s">
        <v>44</v>
      </c>
      <c r="L15" s="315" t="s">
        <v>74</v>
      </c>
      <c r="M15" s="315" t="s">
        <v>855</v>
      </c>
      <c r="N15" s="315" t="s">
        <v>44</v>
      </c>
      <c r="O15" s="315" t="s">
        <v>91</v>
      </c>
      <c r="Q15" s="7">
        <f t="shared" si="2"/>
        <v>7</v>
      </c>
      <c r="R15" s="7">
        <v>0.1016000000000119</v>
      </c>
      <c r="T15" s="7">
        <v>1.5</v>
      </c>
      <c r="U15" s="7">
        <v>7.068</v>
      </c>
    </row>
    <row r="16" spans="1:21" ht="12.75">
      <c r="A16" s="90" t="s">
        <v>23</v>
      </c>
      <c r="B16" s="7">
        <v>11.836400000000005</v>
      </c>
      <c r="C16" s="270">
        <f>24/20</f>
        <v>1.2</v>
      </c>
      <c r="E16" s="307" t="s">
        <v>13</v>
      </c>
      <c r="F16" s="7">
        <v>10.598150000000002</v>
      </c>
      <c r="G16" s="51">
        <v>1.15</v>
      </c>
      <c r="H16" s="7">
        <f t="shared" si="0"/>
        <v>0.057149999999980494</v>
      </c>
      <c r="I16" s="269">
        <f t="shared" si="1"/>
        <v>0.000358982412060179</v>
      </c>
      <c r="J16" s="7">
        <v>6</v>
      </c>
      <c r="K16" s="315" t="s">
        <v>44</v>
      </c>
      <c r="L16" s="315" t="s">
        <v>74</v>
      </c>
      <c r="M16" s="315" t="s">
        <v>856</v>
      </c>
      <c r="N16" s="315" t="s">
        <v>44</v>
      </c>
      <c r="O16" s="315" t="s">
        <v>91</v>
      </c>
      <c r="Q16" s="7">
        <f t="shared" si="2"/>
        <v>8</v>
      </c>
      <c r="R16" s="7">
        <v>0.1079499999999971</v>
      </c>
      <c r="T16" s="7">
        <v>1.75</v>
      </c>
      <c r="U16" s="7">
        <v>8.245</v>
      </c>
    </row>
    <row r="17" spans="1:21" ht="12.75">
      <c r="A17" s="6" t="s">
        <v>7</v>
      </c>
      <c r="B17" s="7">
        <v>9.036049999999989</v>
      </c>
      <c r="C17" s="270">
        <f>23/20</f>
        <v>1.15</v>
      </c>
      <c r="E17" s="308" t="s">
        <v>4</v>
      </c>
      <c r="F17" s="277">
        <v>10.655299999999983</v>
      </c>
      <c r="G17" s="278">
        <v>1.2</v>
      </c>
      <c r="H17" s="277">
        <f t="shared" si="0"/>
        <v>0.03175000000001482</v>
      </c>
      <c r="I17" s="279">
        <f t="shared" si="1"/>
        <v>0.00019943467336692728</v>
      </c>
      <c r="J17" s="277">
        <v>4</v>
      </c>
      <c r="K17" s="316" t="s">
        <v>45</v>
      </c>
      <c r="L17" s="316" t="s">
        <v>38</v>
      </c>
      <c r="M17" s="316" t="s">
        <v>499</v>
      </c>
      <c r="N17" s="316" t="s">
        <v>45</v>
      </c>
      <c r="O17" s="316" t="s">
        <v>91</v>
      </c>
      <c r="Q17" s="7">
        <f t="shared" si="2"/>
        <v>9</v>
      </c>
      <c r="R17" s="7">
        <v>0.15240000000000542</v>
      </c>
      <c r="T17" s="7">
        <v>2</v>
      </c>
      <c r="U17" s="7">
        <v>9.423</v>
      </c>
    </row>
    <row r="18" spans="1:21" ht="12.75">
      <c r="A18" s="6" t="s">
        <v>5</v>
      </c>
      <c r="B18" s="7">
        <v>11.684</v>
      </c>
      <c r="C18" s="270">
        <f>23/20</f>
        <v>1.15</v>
      </c>
      <c r="E18" s="308" t="s">
        <v>20</v>
      </c>
      <c r="F18" s="7">
        <v>10.687049999999997</v>
      </c>
      <c r="G18" s="51">
        <v>1.15</v>
      </c>
      <c r="H18" s="7">
        <f t="shared" si="0"/>
        <v>0.1079499999999971</v>
      </c>
      <c r="I18" s="269">
        <f t="shared" si="1"/>
        <v>0.000678077889447218</v>
      </c>
      <c r="J18" s="7">
        <v>8</v>
      </c>
      <c r="K18" s="316" t="s">
        <v>45</v>
      </c>
      <c r="L18" s="316" t="s">
        <v>38</v>
      </c>
      <c r="M18" s="316" t="s">
        <v>498</v>
      </c>
      <c r="N18" s="316" t="s">
        <v>45</v>
      </c>
      <c r="O18" s="316" t="s">
        <v>91</v>
      </c>
      <c r="Q18" s="7">
        <f t="shared" si="2"/>
        <v>10</v>
      </c>
      <c r="R18" s="7">
        <v>0.26034999999997943</v>
      </c>
      <c r="T18" s="7">
        <v>2.25</v>
      </c>
      <c r="U18" s="7">
        <v>10.6</v>
      </c>
    </row>
    <row r="19" spans="1:21" ht="12.75">
      <c r="A19" s="6" t="s">
        <v>2</v>
      </c>
      <c r="B19" s="7">
        <v>13.912849999999992</v>
      </c>
      <c r="C19" s="270">
        <f>24/20</f>
        <v>1.2</v>
      </c>
      <c r="E19" s="307" t="s">
        <v>14</v>
      </c>
      <c r="F19" s="274">
        <v>10.794999999999995</v>
      </c>
      <c r="G19" s="275">
        <v>1.15</v>
      </c>
      <c r="H19" s="274">
        <f t="shared" si="0"/>
        <v>0.40004999999999313</v>
      </c>
      <c r="I19" s="276">
        <f t="shared" si="1"/>
        <v>0.0025128768844220675</v>
      </c>
      <c r="J19" s="274">
        <v>14</v>
      </c>
      <c r="K19" s="315" t="s">
        <v>51</v>
      </c>
      <c r="L19" s="315" t="s">
        <v>38</v>
      </c>
      <c r="M19" s="315"/>
      <c r="N19" s="307"/>
      <c r="O19" s="315" t="s">
        <v>488</v>
      </c>
      <c r="P19" s="195"/>
      <c r="Q19" s="7">
        <f t="shared" si="2"/>
        <v>11</v>
      </c>
      <c r="R19" s="7">
        <v>0.27304999999999424</v>
      </c>
      <c r="T19" s="7">
        <v>2.5</v>
      </c>
      <c r="U19" s="7">
        <v>11.777</v>
      </c>
    </row>
    <row r="20" spans="1:21" ht="12.75">
      <c r="A20" s="6" t="s">
        <v>13</v>
      </c>
      <c r="B20" s="7">
        <v>10.598150000000002</v>
      </c>
      <c r="C20" s="270">
        <f>23/20</f>
        <v>1.15</v>
      </c>
      <c r="E20" s="307" t="s">
        <v>24</v>
      </c>
      <c r="F20" s="7">
        <v>11.195049999999988</v>
      </c>
      <c r="G20" s="51">
        <v>1.2</v>
      </c>
      <c r="H20" s="7">
        <f t="shared" si="0"/>
        <v>0.1016000000000119</v>
      </c>
      <c r="I20" s="269">
        <f t="shared" si="1"/>
        <v>0.0006381909547739441</v>
      </c>
      <c r="J20" s="7">
        <v>7</v>
      </c>
      <c r="K20" s="315" t="s">
        <v>51</v>
      </c>
      <c r="L20" s="315" t="s">
        <v>38</v>
      </c>
      <c r="M20" s="315"/>
      <c r="N20" s="307"/>
      <c r="O20" s="315" t="s">
        <v>488</v>
      </c>
      <c r="P20" s="195"/>
      <c r="Q20" s="7">
        <f t="shared" si="2"/>
        <v>12</v>
      </c>
      <c r="R20" s="7">
        <v>0.31750000000000433</v>
      </c>
      <c r="T20" s="7">
        <v>2.75</v>
      </c>
      <c r="U20" s="7">
        <v>12.954</v>
      </c>
    </row>
    <row r="21" spans="1:21" ht="12.75">
      <c r="A21" s="6" t="s">
        <v>11</v>
      </c>
      <c r="B21" s="7">
        <v>14.903449999999985</v>
      </c>
      <c r="C21" s="270">
        <f>24/20</f>
        <v>1.2</v>
      </c>
      <c r="E21" s="309" t="s">
        <v>1</v>
      </c>
      <c r="F21" s="280">
        <v>11.29665</v>
      </c>
      <c r="G21" s="281">
        <v>1.2</v>
      </c>
      <c r="H21" s="280">
        <f t="shared" si="0"/>
        <v>0.03365499999998889</v>
      </c>
      <c r="I21" s="282">
        <f t="shared" si="1"/>
        <v>0.00021140075376877444</v>
      </c>
      <c r="J21" s="280">
        <v>5</v>
      </c>
      <c r="K21" s="317" t="s">
        <v>46</v>
      </c>
      <c r="L21" s="317" t="s">
        <v>38</v>
      </c>
      <c r="M21" s="317" t="s">
        <v>862</v>
      </c>
      <c r="N21" s="317" t="s">
        <v>46</v>
      </c>
      <c r="O21" s="317" t="s">
        <v>92</v>
      </c>
      <c r="P21" s="195"/>
      <c r="Q21" s="7">
        <f t="shared" si="2"/>
        <v>13</v>
      </c>
      <c r="R21" s="7">
        <v>0.35369500000001075</v>
      </c>
      <c r="T21" s="7">
        <v>3</v>
      </c>
      <c r="U21" s="7">
        <v>14.131</v>
      </c>
    </row>
    <row r="22" spans="1:21" ht="12.75">
      <c r="A22" s="6" t="s">
        <v>19</v>
      </c>
      <c r="B22" s="7">
        <v>-12.001500000000004</v>
      </c>
      <c r="C22" s="270">
        <f>24/20</f>
        <v>1.2</v>
      </c>
      <c r="E22" s="309" t="s">
        <v>22</v>
      </c>
      <c r="F22" s="7">
        <v>11.330304999999989</v>
      </c>
      <c r="G22" s="51">
        <v>1.2</v>
      </c>
      <c r="H22" s="7">
        <f t="shared" si="0"/>
        <v>0.35369500000001075</v>
      </c>
      <c r="I22" s="269">
        <f t="shared" si="1"/>
        <v>0.0022217022613066004</v>
      </c>
      <c r="J22" s="7">
        <v>13</v>
      </c>
      <c r="K22" s="317" t="s">
        <v>46</v>
      </c>
      <c r="L22" s="317" t="s">
        <v>38</v>
      </c>
      <c r="M22" s="317" t="s">
        <v>863</v>
      </c>
      <c r="N22" s="317" t="s">
        <v>46</v>
      </c>
      <c r="O22" s="317" t="s">
        <v>92</v>
      </c>
      <c r="P22" s="195"/>
      <c r="Q22" s="7">
        <f t="shared" si="2"/>
        <v>14</v>
      </c>
      <c r="R22" s="7">
        <v>0.40004999999999313</v>
      </c>
      <c r="T22" s="7">
        <v>3.25</v>
      </c>
      <c r="U22" s="7">
        <v>15.307</v>
      </c>
    </row>
    <row r="23" spans="1:21" ht="12.75">
      <c r="A23" s="6" t="s">
        <v>14</v>
      </c>
      <c r="B23" s="7">
        <v>10.794999999999995</v>
      </c>
      <c r="C23" s="270">
        <f>23/20</f>
        <v>1.15</v>
      </c>
      <c r="E23" s="310" t="s">
        <v>5</v>
      </c>
      <c r="F23" s="283">
        <v>11.684</v>
      </c>
      <c r="G23" s="284">
        <v>1.15</v>
      </c>
      <c r="H23" s="283">
        <f t="shared" si="0"/>
        <v>0.15240000000000542</v>
      </c>
      <c r="I23" s="285">
        <f t="shared" si="1"/>
        <v>0.0009572864321608382</v>
      </c>
      <c r="J23" s="283">
        <v>9</v>
      </c>
      <c r="K23" s="318" t="s">
        <v>47</v>
      </c>
      <c r="L23" s="318" t="s">
        <v>38</v>
      </c>
      <c r="M23" s="310"/>
      <c r="N23" s="318" t="s">
        <v>47</v>
      </c>
      <c r="O23" s="318" t="s">
        <v>92</v>
      </c>
      <c r="P23" s="195"/>
      <c r="Q23" s="7">
        <f t="shared" si="2"/>
        <v>15</v>
      </c>
      <c r="R23" s="7">
        <v>0.5461000000000134</v>
      </c>
      <c r="T23" s="7">
        <v>3.5</v>
      </c>
      <c r="U23" s="7">
        <v>16.483</v>
      </c>
    </row>
    <row r="24" spans="1:18" ht="12.75">
      <c r="A24" s="6" t="s">
        <v>6</v>
      </c>
      <c r="B24" s="7">
        <v>9.855199999999996</v>
      </c>
      <c r="C24" s="270">
        <f>24/20</f>
        <v>1.2</v>
      </c>
      <c r="E24" s="310" t="s">
        <v>23</v>
      </c>
      <c r="F24" s="7">
        <v>11.836400000000005</v>
      </c>
      <c r="G24" s="51">
        <v>1.2</v>
      </c>
      <c r="H24" s="7">
        <f t="shared" si="0"/>
        <v>0.012699999999991718</v>
      </c>
      <c r="I24" s="269">
        <f t="shared" si="1"/>
        <v>7.977386934668165E-05</v>
      </c>
      <c r="J24" s="7">
        <v>2</v>
      </c>
      <c r="K24" s="318" t="s">
        <v>47</v>
      </c>
      <c r="L24" s="318" t="s">
        <v>38</v>
      </c>
      <c r="M24" s="310"/>
      <c r="N24" s="318" t="s">
        <v>47</v>
      </c>
      <c r="O24" s="318" t="s">
        <v>92</v>
      </c>
      <c r="P24" s="195"/>
      <c r="Q24" s="7">
        <f t="shared" si="2"/>
        <v>16</v>
      </c>
      <c r="R24" s="7">
        <v>0.7175499999999975</v>
      </c>
    </row>
    <row r="25" spans="1:18" ht="12.75">
      <c r="A25" s="6" t="s">
        <v>4</v>
      </c>
      <c r="B25" s="7">
        <v>10.655299999999983</v>
      </c>
      <c r="C25" s="270">
        <f>24/20</f>
        <v>1.2</v>
      </c>
      <c r="E25" s="311" t="s">
        <v>9</v>
      </c>
      <c r="F25" s="286">
        <v>11.849099999999996</v>
      </c>
      <c r="G25" s="287">
        <v>1.15</v>
      </c>
      <c r="H25" s="286">
        <f t="shared" si="0"/>
        <v>0.006349999999985201</v>
      </c>
      <c r="I25" s="288">
        <f t="shared" si="1"/>
        <v>3.9886934673273875E-05</v>
      </c>
      <c r="J25" s="286">
        <v>1</v>
      </c>
      <c r="K25" s="319" t="s">
        <v>43</v>
      </c>
      <c r="L25" s="319" t="s">
        <v>38</v>
      </c>
      <c r="M25" s="95" t="s">
        <v>862</v>
      </c>
      <c r="N25" s="319" t="s">
        <v>43</v>
      </c>
      <c r="O25" s="319" t="s">
        <v>92</v>
      </c>
      <c r="P25" s="195"/>
      <c r="Q25" s="7">
        <f t="shared" si="2"/>
        <v>17</v>
      </c>
      <c r="R25" s="7">
        <v>0.730250000000014</v>
      </c>
    </row>
    <row r="26" spans="1:18" ht="12.75">
      <c r="A26" s="6" t="s">
        <v>0</v>
      </c>
      <c r="B26" s="7">
        <v>9.582150000000002</v>
      </c>
      <c r="C26" s="270">
        <f>23/20</f>
        <v>1.15</v>
      </c>
      <c r="E26" s="311" t="s">
        <v>21</v>
      </c>
      <c r="F26" s="7">
        <v>11.855449999999982</v>
      </c>
      <c r="G26" s="51">
        <v>1.2</v>
      </c>
      <c r="H26" s="7">
        <f t="shared" si="0"/>
        <v>2.05740000000001</v>
      </c>
      <c r="I26" s="269">
        <f t="shared" si="1"/>
        <v>0.012923366834170918</v>
      </c>
      <c r="J26" s="7">
        <v>19</v>
      </c>
      <c r="K26" s="319" t="s">
        <v>43</v>
      </c>
      <c r="L26" s="319" t="s">
        <v>38</v>
      </c>
      <c r="M26" s="95" t="s">
        <v>863</v>
      </c>
      <c r="N26" s="319" t="s">
        <v>43</v>
      </c>
      <c r="O26" s="319" t="s">
        <v>92</v>
      </c>
      <c r="P26" s="195"/>
      <c r="Q26" s="7">
        <f t="shared" si="2"/>
        <v>18</v>
      </c>
      <c r="R26" s="7">
        <v>1.5176499999999828</v>
      </c>
    </row>
    <row r="27" spans="1:18" ht="12.75">
      <c r="A27" s="6" t="s">
        <v>10</v>
      </c>
      <c r="B27" s="7">
        <v>14.643100000000006</v>
      </c>
      <c r="C27" s="270">
        <f>24/20</f>
        <v>1.2</v>
      </c>
      <c r="E27" s="6" t="s">
        <v>2</v>
      </c>
      <c r="F27" s="7">
        <v>13.912849999999992</v>
      </c>
      <c r="G27" s="51">
        <v>1.2</v>
      </c>
      <c r="H27" s="7">
        <f t="shared" si="0"/>
        <v>0.730250000000014</v>
      </c>
      <c r="I27" s="269">
        <f t="shared" si="1"/>
        <v>0.004586997487437274</v>
      </c>
      <c r="J27" s="7">
        <v>17</v>
      </c>
      <c r="K27" s="6"/>
      <c r="L27" s="6"/>
      <c r="M27" s="6"/>
      <c r="N27" s="6"/>
      <c r="O27" s="6"/>
      <c r="Q27" s="7">
        <f t="shared" si="2"/>
        <v>19</v>
      </c>
      <c r="R27" s="7">
        <v>2.05740000000001</v>
      </c>
    </row>
    <row r="28" spans="1:18" ht="12.75">
      <c r="A28" s="6" t="s">
        <v>9</v>
      </c>
      <c r="B28" s="7">
        <v>11.849099999999996</v>
      </c>
      <c r="C28" s="270">
        <v>1.15</v>
      </c>
      <c r="E28" s="368" t="s">
        <v>10</v>
      </c>
      <c r="F28" s="369">
        <v>14.643100000000006</v>
      </c>
      <c r="G28" s="371">
        <v>1.2</v>
      </c>
      <c r="H28" s="369">
        <f t="shared" si="0"/>
        <v>0.26034999999997943</v>
      </c>
      <c r="I28" s="372">
        <f t="shared" si="1"/>
        <v>0.0016353643216079111</v>
      </c>
      <c r="J28" s="369">
        <v>10</v>
      </c>
      <c r="K28" s="367" t="s">
        <v>48</v>
      </c>
      <c r="L28" s="367" t="s">
        <v>90</v>
      </c>
      <c r="M28" s="368"/>
      <c r="N28" s="367" t="s">
        <v>48</v>
      </c>
      <c r="O28" s="367" t="s">
        <v>92</v>
      </c>
      <c r="P28" s="195"/>
      <c r="Q28" s="7">
        <f t="shared" si="2"/>
        <v>20</v>
      </c>
      <c r="R28" s="7">
        <v>19.202400000000004</v>
      </c>
    </row>
    <row r="29" spans="1:16" ht="12.75">
      <c r="A29" s="6" t="s">
        <v>18</v>
      </c>
      <c r="B29" s="7">
        <v>8.718549999999984</v>
      </c>
      <c r="C29" s="270">
        <f>23/20</f>
        <v>1.15</v>
      </c>
      <c r="E29" s="368" t="s">
        <v>11</v>
      </c>
      <c r="F29" s="7">
        <v>14.903449999999985</v>
      </c>
      <c r="G29" s="51">
        <v>1.2</v>
      </c>
      <c r="H29" s="7"/>
      <c r="I29" s="269"/>
      <c r="J29" s="7"/>
      <c r="K29" s="367" t="s">
        <v>48</v>
      </c>
      <c r="L29" s="367" t="s">
        <v>90</v>
      </c>
      <c r="M29" s="368"/>
      <c r="N29" s="367" t="s">
        <v>48</v>
      </c>
      <c r="O29" s="367" t="s">
        <v>92</v>
      </c>
      <c r="P29" s="195"/>
    </row>
  </sheetData>
  <sheetProtection/>
  <mergeCells count="2">
    <mergeCell ref="A7:C7"/>
    <mergeCell ref="E7:O7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zoomScalePageLayoutView="0" workbookViewId="0" topLeftCell="A10">
      <pane xSplit="5670" topLeftCell="A1" activePane="topRight" state="split"/>
      <selection pane="topLeft" activeCell="A3" sqref="A3"/>
      <selection pane="topRight" activeCell="M33" sqref="M33"/>
    </sheetView>
  </sheetViews>
  <sheetFormatPr defaultColWidth="9.140625" defaultRowHeight="12.75"/>
  <cols>
    <col min="1" max="1" width="12.7109375" style="0" customWidth="1"/>
    <col min="3" max="3" width="14.28125" style="0" customWidth="1"/>
    <col min="4" max="4" width="6.28125" style="0" customWidth="1"/>
    <col min="7" max="7" width="10.28125" style="0" customWidth="1"/>
    <col min="8" max="8" width="9.7109375" style="0" customWidth="1"/>
    <col min="9" max="9" width="16.140625" style="0" customWidth="1"/>
    <col min="12" max="12" width="15.57421875" style="0" bestFit="1" customWidth="1"/>
    <col min="13" max="13" width="22.28125" style="0" customWidth="1"/>
    <col min="15" max="15" width="9.7109375" style="0" customWidth="1"/>
    <col min="16" max="16" width="5.140625" style="0" customWidth="1"/>
    <col min="17" max="17" width="12.140625" style="0" customWidth="1"/>
    <col min="18" max="18" width="10.28125" style="0" customWidth="1"/>
    <col min="19" max="19" width="4.8515625" style="0" customWidth="1"/>
    <col min="20" max="20" width="9.8515625" style="0" customWidth="1"/>
    <col min="21" max="21" width="10.140625" style="0" customWidth="1"/>
  </cols>
  <sheetData>
    <row r="2" spans="5:12" ht="12.75">
      <c r="E2" s="48" t="s">
        <v>772</v>
      </c>
      <c r="H2" t="s">
        <v>293</v>
      </c>
      <c r="L2">
        <v>130</v>
      </c>
    </row>
    <row r="3" spans="5:12" ht="12.75">
      <c r="E3" s="48" t="s">
        <v>299</v>
      </c>
      <c r="H3" t="s">
        <v>76</v>
      </c>
      <c r="L3">
        <v>1.13</v>
      </c>
    </row>
    <row r="4" spans="8:16" ht="12.75">
      <c r="H4" t="s">
        <v>72</v>
      </c>
      <c r="L4">
        <v>55.4</v>
      </c>
      <c r="M4" s="267" t="s">
        <v>295</v>
      </c>
      <c r="N4" s="267"/>
      <c r="O4" s="267"/>
      <c r="P4" s="267"/>
    </row>
    <row r="5" ht="12.75">
      <c r="E5" t="s">
        <v>296</v>
      </c>
    </row>
    <row r="7" spans="1:22" ht="12.7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</row>
    <row r="8" spans="1:22" ht="15" customHeight="1">
      <c r="A8" s="436" t="s">
        <v>59</v>
      </c>
      <c r="B8" s="436"/>
      <c r="C8" s="436"/>
      <c r="D8" s="1"/>
      <c r="E8" s="437" t="s">
        <v>85</v>
      </c>
      <c r="F8" s="437"/>
      <c r="G8" s="437"/>
      <c r="H8" s="437"/>
      <c r="I8" s="437"/>
      <c r="J8" s="437"/>
      <c r="K8" s="437"/>
      <c r="L8" s="437"/>
      <c r="M8" s="437"/>
      <c r="N8" s="437"/>
      <c r="O8" s="437"/>
      <c r="Q8" s="8" t="s">
        <v>65</v>
      </c>
      <c r="R8" s="8"/>
      <c r="S8" s="4"/>
      <c r="T8" s="8" t="s">
        <v>67</v>
      </c>
      <c r="U8" s="8"/>
      <c r="V8" s="268"/>
    </row>
    <row r="9" spans="1:21" ht="38.25">
      <c r="A9" s="49" t="s">
        <v>57</v>
      </c>
      <c r="B9" s="49" t="s">
        <v>58</v>
      </c>
      <c r="C9" s="49" t="s">
        <v>77</v>
      </c>
      <c r="D9" s="44"/>
      <c r="E9" s="45" t="s">
        <v>57</v>
      </c>
      <c r="F9" s="49" t="s">
        <v>297</v>
      </c>
      <c r="G9" s="49" t="s">
        <v>77</v>
      </c>
      <c r="H9" s="45" t="s">
        <v>60</v>
      </c>
      <c r="I9" s="49" t="s">
        <v>73</v>
      </c>
      <c r="J9" s="45" t="s">
        <v>41</v>
      </c>
      <c r="K9" s="49" t="s">
        <v>86</v>
      </c>
      <c r="L9" s="45" t="s">
        <v>62</v>
      </c>
      <c r="M9" s="45" t="s">
        <v>63</v>
      </c>
      <c r="N9" s="49" t="s">
        <v>298</v>
      </c>
      <c r="O9" s="93" t="s">
        <v>93</v>
      </c>
      <c r="Q9" s="45" t="s">
        <v>41</v>
      </c>
      <c r="R9" s="45" t="s">
        <v>60</v>
      </c>
      <c r="S9" s="44"/>
      <c r="T9" s="45" t="s">
        <v>68</v>
      </c>
      <c r="U9" s="45" t="s">
        <v>69</v>
      </c>
    </row>
    <row r="10" spans="1:21" ht="12.75">
      <c r="A10" s="6" t="s">
        <v>1</v>
      </c>
      <c r="B10" s="7">
        <v>3.498850000000001</v>
      </c>
      <c r="C10" s="7">
        <v>2.25</v>
      </c>
      <c r="D10" s="7"/>
      <c r="E10" s="312" t="s">
        <v>14</v>
      </c>
      <c r="F10" s="289">
        <v>0.4190999999999989</v>
      </c>
      <c r="G10" s="289">
        <v>2.2</v>
      </c>
      <c r="H10" s="289">
        <f>F13-F10</f>
        <v>0.20320000000000016</v>
      </c>
      <c r="I10" s="290">
        <f>H10/$L$4</f>
        <v>0.003667870036101086</v>
      </c>
      <c r="J10" s="289">
        <v>7</v>
      </c>
      <c r="K10" s="312" t="s">
        <v>46</v>
      </c>
      <c r="L10" s="317" t="s">
        <v>40</v>
      </c>
      <c r="M10" s="317" t="s">
        <v>497</v>
      </c>
      <c r="N10" s="317" t="s">
        <v>46</v>
      </c>
      <c r="O10" s="317" t="s">
        <v>92</v>
      </c>
      <c r="P10" s="322"/>
      <c r="Q10" s="7">
        <v>1</v>
      </c>
      <c r="R10" s="7">
        <v>0.038100000000001355</v>
      </c>
      <c r="T10" s="7">
        <v>0</v>
      </c>
      <c r="U10" s="7">
        <v>0</v>
      </c>
    </row>
    <row r="11" spans="1:21" ht="12.75">
      <c r="A11" s="6" t="s">
        <v>21</v>
      </c>
      <c r="B11" s="7">
        <v>1.8288000000000015</v>
      </c>
      <c r="C11" s="7">
        <v>2.2</v>
      </c>
      <c r="D11" s="7"/>
      <c r="E11" s="312" t="s">
        <v>4</v>
      </c>
      <c r="F11" s="291">
        <v>0.4572000000000004</v>
      </c>
      <c r="G11" s="291">
        <v>2.2</v>
      </c>
      <c r="H11" s="291">
        <f aca="true" t="shared" si="0" ref="H11:H44">F14-F11</f>
        <v>0.37465000000000104</v>
      </c>
      <c r="I11" s="292">
        <f aca="true" t="shared" si="1" ref="I11:I44">H11/$L$4</f>
        <v>0.006762635379061391</v>
      </c>
      <c r="J11" s="291">
        <v>26</v>
      </c>
      <c r="K11" s="312" t="s">
        <v>46</v>
      </c>
      <c r="L11" s="317" t="s">
        <v>40</v>
      </c>
      <c r="M11" s="317" t="s">
        <v>498</v>
      </c>
      <c r="N11" s="317" t="s">
        <v>46</v>
      </c>
      <c r="O11" s="317" t="s">
        <v>92</v>
      </c>
      <c r="P11" s="322"/>
      <c r="Q11" s="7">
        <f>Q10+1</f>
        <v>2</v>
      </c>
      <c r="R11" s="7">
        <v>0.13334999999999964</v>
      </c>
      <c r="T11" s="7">
        <v>0.25</v>
      </c>
      <c r="U11" s="7">
        <v>0.567</v>
      </c>
    </row>
    <row r="12" spans="1:21" ht="12.75">
      <c r="A12" s="6" t="s">
        <v>12</v>
      </c>
      <c r="B12" s="7">
        <v>1.5557500000000006</v>
      </c>
      <c r="C12" s="7">
        <v>2.2</v>
      </c>
      <c r="D12" s="7"/>
      <c r="E12" s="312" t="s">
        <v>2</v>
      </c>
      <c r="F12" s="291">
        <v>0.6032499999999984</v>
      </c>
      <c r="G12" s="291">
        <v>2.2</v>
      </c>
      <c r="H12" s="291">
        <f t="shared" si="0"/>
        <v>0.3810000000000031</v>
      </c>
      <c r="I12" s="292">
        <f t="shared" si="1"/>
        <v>0.006877256317689587</v>
      </c>
      <c r="J12" s="291">
        <v>27</v>
      </c>
      <c r="K12" s="312" t="s">
        <v>46</v>
      </c>
      <c r="L12" s="317" t="s">
        <v>178</v>
      </c>
      <c r="M12" s="317" t="s">
        <v>499</v>
      </c>
      <c r="N12" s="317" t="s">
        <v>46</v>
      </c>
      <c r="O12" s="317" t="s">
        <v>92</v>
      </c>
      <c r="P12" s="322"/>
      <c r="Q12" s="7">
        <f aca="true" t="shared" si="2" ref="Q12:Q44">Q11+1</f>
        <v>3</v>
      </c>
      <c r="R12" s="7">
        <v>0.15239999999999454</v>
      </c>
      <c r="T12" s="7">
        <v>0.5</v>
      </c>
      <c r="U12" s="7">
        <v>1.134</v>
      </c>
    </row>
    <row r="13" spans="1:21" ht="12.75">
      <c r="A13" s="6" t="s">
        <v>3</v>
      </c>
      <c r="B13" s="7">
        <v>3.7147499999999996</v>
      </c>
      <c r="C13" s="7">
        <v>2.25</v>
      </c>
      <c r="D13" s="7"/>
      <c r="E13" s="312" t="s">
        <v>28</v>
      </c>
      <c r="F13" s="291">
        <v>0.6222999999999991</v>
      </c>
      <c r="G13" s="291">
        <v>2.2</v>
      </c>
      <c r="H13" s="291">
        <f t="shared" si="0"/>
        <v>0.41783000000000203</v>
      </c>
      <c r="I13" s="292">
        <f t="shared" si="1"/>
        <v>0.007542057761732889</v>
      </c>
      <c r="J13" s="291">
        <v>34</v>
      </c>
      <c r="K13" s="312" t="s">
        <v>46</v>
      </c>
      <c r="L13" s="317" t="s">
        <v>178</v>
      </c>
      <c r="M13" s="317" t="s">
        <v>500</v>
      </c>
      <c r="N13" s="317" t="s">
        <v>46</v>
      </c>
      <c r="O13" s="317" t="s">
        <v>92</v>
      </c>
      <c r="P13" s="322"/>
      <c r="Q13" s="7">
        <f t="shared" si="2"/>
        <v>4</v>
      </c>
      <c r="R13" s="7">
        <v>0.17144999999999522</v>
      </c>
      <c r="T13" s="7">
        <v>0.75</v>
      </c>
      <c r="U13" s="7">
        <v>1.702</v>
      </c>
    </row>
    <row r="14" spans="1:21" ht="12.75">
      <c r="A14" s="6" t="s">
        <v>24</v>
      </c>
      <c r="B14" s="7">
        <v>1.244600000000004</v>
      </c>
      <c r="C14" s="7">
        <v>2.2</v>
      </c>
      <c r="D14" s="7"/>
      <c r="E14" s="6" t="s">
        <v>17</v>
      </c>
      <c r="F14" s="7">
        <v>0.8318500000000014</v>
      </c>
      <c r="G14" s="7">
        <v>2.2</v>
      </c>
      <c r="H14" s="7">
        <f t="shared" si="0"/>
        <v>0.2857499999999996</v>
      </c>
      <c r="I14" s="293">
        <f t="shared" si="1"/>
        <v>0.005157942238267141</v>
      </c>
      <c r="J14" s="7">
        <v>15</v>
      </c>
      <c r="K14" s="6"/>
      <c r="L14" s="6"/>
      <c r="M14" s="6"/>
      <c r="N14" s="6"/>
      <c r="O14" s="6"/>
      <c r="P14" s="322"/>
      <c r="Q14" s="7">
        <f t="shared" si="2"/>
        <v>5</v>
      </c>
      <c r="R14" s="7">
        <v>0.19049999999999612</v>
      </c>
      <c r="T14" s="7">
        <v>1</v>
      </c>
      <c r="U14" s="7">
        <v>2.269</v>
      </c>
    </row>
    <row r="15" spans="1:21" ht="12.75">
      <c r="A15" s="6" t="s">
        <v>20</v>
      </c>
      <c r="B15" s="7">
        <v>3.752850000000001</v>
      </c>
      <c r="C15" s="7">
        <v>2.25</v>
      </c>
      <c r="D15" s="7"/>
      <c r="E15" s="368" t="s">
        <v>135</v>
      </c>
      <c r="F15" s="369">
        <v>0.9842500000000015</v>
      </c>
      <c r="G15" s="369">
        <v>2.2</v>
      </c>
      <c r="H15" s="369">
        <f t="shared" si="0"/>
        <v>0.2603500000000024</v>
      </c>
      <c r="I15" s="370">
        <f t="shared" si="1"/>
        <v>0.0046994584837545565</v>
      </c>
      <c r="J15" s="369">
        <v>11</v>
      </c>
      <c r="K15" s="367" t="s">
        <v>48</v>
      </c>
      <c r="L15" s="367" t="s">
        <v>178</v>
      </c>
      <c r="M15" s="368" t="s">
        <v>497</v>
      </c>
      <c r="N15" s="367" t="s">
        <v>48</v>
      </c>
      <c r="O15" s="367" t="s">
        <v>92</v>
      </c>
      <c r="P15" s="322"/>
      <c r="Q15" s="7">
        <f t="shared" si="2"/>
        <v>6</v>
      </c>
      <c r="R15" s="7">
        <v>0.19685000000000374</v>
      </c>
      <c r="T15" s="7">
        <v>1.25</v>
      </c>
      <c r="U15" s="7">
        <v>2.836</v>
      </c>
    </row>
    <row r="16" spans="1:21" ht="12.75">
      <c r="A16" s="6" t="s">
        <v>22</v>
      </c>
      <c r="B16" s="7">
        <v>3.797299999999999</v>
      </c>
      <c r="C16" s="7">
        <v>2.25</v>
      </c>
      <c r="D16" s="7"/>
      <c r="E16" s="368" t="s">
        <v>8</v>
      </c>
      <c r="F16" s="7">
        <v>1.040130000000001</v>
      </c>
      <c r="G16" s="7">
        <v>2.2</v>
      </c>
      <c r="H16" s="7">
        <f t="shared" si="0"/>
        <v>0.3822700000000001</v>
      </c>
      <c r="I16" s="293">
        <f t="shared" si="1"/>
        <v>0.006900180505415164</v>
      </c>
      <c r="J16" s="7">
        <v>29</v>
      </c>
      <c r="K16" s="367" t="s">
        <v>48</v>
      </c>
      <c r="L16" s="367" t="s">
        <v>178</v>
      </c>
      <c r="M16" s="368" t="s">
        <v>498</v>
      </c>
      <c r="N16" s="367" t="s">
        <v>48</v>
      </c>
      <c r="O16" s="367" t="s">
        <v>92</v>
      </c>
      <c r="P16" s="322"/>
      <c r="Q16" s="7">
        <f t="shared" si="2"/>
        <v>7</v>
      </c>
      <c r="R16" s="7">
        <v>0.20320000000000016</v>
      </c>
      <c r="T16" s="7">
        <v>1.5</v>
      </c>
      <c r="U16" s="7">
        <v>3.403</v>
      </c>
    </row>
    <row r="17" spans="1:21" ht="12.75">
      <c r="A17" s="6" t="s">
        <v>23</v>
      </c>
      <c r="B17" s="7">
        <v>1.117600000000001</v>
      </c>
      <c r="C17" s="7">
        <v>2.2</v>
      </c>
      <c r="D17" s="7"/>
      <c r="E17" s="368" t="s">
        <v>23</v>
      </c>
      <c r="F17" s="7">
        <v>1.117600000000001</v>
      </c>
      <c r="G17" s="7">
        <v>2.2</v>
      </c>
      <c r="H17" s="7">
        <f t="shared" si="0"/>
        <v>0.4064000000000003</v>
      </c>
      <c r="I17" s="293">
        <f t="shared" si="1"/>
        <v>0.007335740072202172</v>
      </c>
      <c r="J17" s="7">
        <v>32</v>
      </c>
      <c r="K17" s="367" t="s">
        <v>48</v>
      </c>
      <c r="L17" s="367" t="s">
        <v>178</v>
      </c>
      <c r="M17" s="368" t="s">
        <v>499</v>
      </c>
      <c r="N17" s="367" t="s">
        <v>48</v>
      </c>
      <c r="O17" s="367" t="s">
        <v>92</v>
      </c>
      <c r="P17" s="322"/>
      <c r="Q17" s="7">
        <f t="shared" si="2"/>
        <v>8</v>
      </c>
      <c r="R17" s="7">
        <v>0.20955000000000235</v>
      </c>
      <c r="T17" s="7">
        <v>1.75</v>
      </c>
      <c r="U17" s="7">
        <v>3.97</v>
      </c>
    </row>
    <row r="18" spans="1:21" ht="12.75">
      <c r="A18" s="6" t="s">
        <v>7</v>
      </c>
      <c r="B18" s="7">
        <v>1.9049999999999987</v>
      </c>
      <c r="C18" s="7">
        <v>2.2</v>
      </c>
      <c r="D18" s="7"/>
      <c r="E18" s="368" t="s">
        <v>24</v>
      </c>
      <c r="F18" s="7">
        <v>1.244600000000004</v>
      </c>
      <c r="G18" s="7">
        <v>2.2</v>
      </c>
      <c r="H18" s="7">
        <f t="shared" si="0"/>
        <v>0.3111499999999967</v>
      </c>
      <c r="I18" s="293">
        <f t="shared" si="1"/>
        <v>0.005616425992779724</v>
      </c>
      <c r="J18" s="7">
        <v>21</v>
      </c>
      <c r="K18" s="367" t="s">
        <v>48</v>
      </c>
      <c r="L18" s="367" t="s">
        <v>178</v>
      </c>
      <c r="M18" s="368" t="s">
        <v>500</v>
      </c>
      <c r="N18" s="367" t="s">
        <v>48</v>
      </c>
      <c r="O18" s="367" t="s">
        <v>92</v>
      </c>
      <c r="P18" s="322"/>
      <c r="Q18" s="7">
        <f t="shared" si="2"/>
        <v>9</v>
      </c>
      <c r="R18" s="7">
        <v>0.21589999999999865</v>
      </c>
      <c r="T18" s="7">
        <v>2</v>
      </c>
      <c r="U18" s="7">
        <v>4.537</v>
      </c>
    </row>
    <row r="19" spans="1:21" ht="12.75">
      <c r="A19" s="6" t="s">
        <v>5</v>
      </c>
      <c r="B19" s="7">
        <v>2.470150000000001</v>
      </c>
      <c r="C19" s="7">
        <v>2.2</v>
      </c>
      <c r="D19" s="7"/>
      <c r="E19" s="6" t="s">
        <v>300</v>
      </c>
      <c r="F19" s="7">
        <v>1.4224000000000012</v>
      </c>
      <c r="G19" s="7">
        <v>2.2</v>
      </c>
      <c r="H19" s="7">
        <f t="shared" si="0"/>
        <v>0.4064000000000003</v>
      </c>
      <c r="I19" s="293">
        <f t="shared" si="1"/>
        <v>0.007335740072202172</v>
      </c>
      <c r="J19" s="7">
        <v>32</v>
      </c>
      <c r="K19" s="6"/>
      <c r="L19" s="6"/>
      <c r="M19" s="6"/>
      <c r="N19" s="6"/>
      <c r="O19" s="6"/>
      <c r="P19" s="322"/>
      <c r="Q19" s="7">
        <f t="shared" si="2"/>
        <v>10</v>
      </c>
      <c r="R19" s="7">
        <v>0.254</v>
      </c>
      <c r="T19" s="7">
        <v>2.25</v>
      </c>
      <c r="U19" s="7">
        <v>5.104</v>
      </c>
    </row>
    <row r="20" spans="1:21" ht="12.75">
      <c r="A20" s="6" t="s">
        <v>2</v>
      </c>
      <c r="B20" s="7">
        <v>0.6032499999999984</v>
      </c>
      <c r="C20" s="7">
        <v>2.2</v>
      </c>
      <c r="D20" s="7"/>
      <c r="E20" s="6" t="s">
        <v>32</v>
      </c>
      <c r="F20" s="7">
        <v>1.5240000000000014</v>
      </c>
      <c r="G20" s="7">
        <v>2.25</v>
      </c>
      <c r="H20" s="7">
        <f t="shared" si="0"/>
        <v>0.38099999999999734</v>
      </c>
      <c r="I20" s="293">
        <f t="shared" si="1"/>
        <v>0.006877256317689483</v>
      </c>
      <c r="J20" s="7">
        <v>27</v>
      </c>
      <c r="K20" s="6"/>
      <c r="L20" s="6"/>
      <c r="M20" s="6"/>
      <c r="N20" s="6"/>
      <c r="O20" s="6"/>
      <c r="P20" s="322"/>
      <c r="Q20" s="7">
        <f t="shared" si="2"/>
        <v>11</v>
      </c>
      <c r="R20" s="7">
        <v>0.26034999999999675</v>
      </c>
      <c r="T20" s="7">
        <v>2.5</v>
      </c>
      <c r="U20" s="7">
        <v>5.671</v>
      </c>
    </row>
    <row r="21" spans="1:21" ht="12.75">
      <c r="A21" s="6" t="s">
        <v>13</v>
      </c>
      <c r="B21" s="7">
        <v>2.9972000000000025</v>
      </c>
      <c r="C21" s="7">
        <v>2.25</v>
      </c>
      <c r="D21" s="7"/>
      <c r="E21" s="6" t="s">
        <v>12</v>
      </c>
      <c r="F21" s="7">
        <v>1.5557500000000006</v>
      </c>
      <c r="G21" s="7">
        <v>2.2</v>
      </c>
      <c r="H21" s="7">
        <f t="shared" si="0"/>
        <v>0.41910000000000447</v>
      </c>
      <c r="I21" s="293">
        <f t="shared" si="1"/>
        <v>0.007564981949458565</v>
      </c>
      <c r="J21" s="7">
        <v>35</v>
      </c>
      <c r="K21" s="6"/>
      <c r="L21" s="6"/>
      <c r="M21" s="6"/>
      <c r="N21" s="6"/>
      <c r="O21" s="6"/>
      <c r="P21" s="322"/>
      <c r="Q21" s="7"/>
      <c r="R21" s="7">
        <v>0.2603500000000024</v>
      </c>
      <c r="T21" s="7">
        <v>2.75</v>
      </c>
      <c r="U21" s="7">
        <v>6.237</v>
      </c>
    </row>
    <row r="22" spans="1:21" ht="12.75">
      <c r="A22" s="6" t="s">
        <v>11</v>
      </c>
      <c r="B22" s="7">
        <v>2.0891499999999983</v>
      </c>
      <c r="C22" s="7">
        <v>2.2</v>
      </c>
      <c r="D22" s="7"/>
      <c r="E22" s="6" t="s">
        <v>21</v>
      </c>
      <c r="F22" s="7">
        <v>1.8288000000000015</v>
      </c>
      <c r="G22" s="7">
        <v>2.2</v>
      </c>
      <c r="H22" s="7">
        <f t="shared" si="0"/>
        <v>0.26034999999999675</v>
      </c>
      <c r="I22" s="293">
        <f t="shared" si="1"/>
        <v>0.004699458483754454</v>
      </c>
      <c r="J22" s="7">
        <v>11</v>
      </c>
      <c r="K22" s="6"/>
      <c r="L22" s="6"/>
      <c r="M22" s="6"/>
      <c r="N22" s="6"/>
      <c r="O22" s="6"/>
      <c r="P22" s="322"/>
      <c r="Q22" s="7">
        <v>13</v>
      </c>
      <c r="R22" s="7">
        <v>0.2666999999999988</v>
      </c>
      <c r="T22" s="7">
        <v>3</v>
      </c>
      <c r="U22" s="7">
        <v>6.804</v>
      </c>
    </row>
    <row r="23" spans="1:21" ht="12.75">
      <c r="A23" s="6" t="s">
        <v>8</v>
      </c>
      <c r="B23" s="7">
        <v>1.040130000000001</v>
      </c>
      <c r="C23" s="7">
        <v>2.2</v>
      </c>
      <c r="D23" s="7"/>
      <c r="E23" s="6" t="s">
        <v>7</v>
      </c>
      <c r="F23" s="7">
        <v>1.9049999999999987</v>
      </c>
      <c r="G23" s="7">
        <v>2.2</v>
      </c>
      <c r="H23" s="7">
        <f t="shared" si="0"/>
        <v>0.19685000000000374</v>
      </c>
      <c r="I23" s="293">
        <f t="shared" si="1"/>
        <v>0.003553249097472992</v>
      </c>
      <c r="J23" s="7">
        <v>6</v>
      </c>
      <c r="K23" s="6"/>
      <c r="L23" s="6"/>
      <c r="M23" s="6"/>
      <c r="N23" s="6"/>
      <c r="O23" s="6"/>
      <c r="P23" s="322"/>
      <c r="Q23" s="7"/>
      <c r="R23" s="7">
        <v>0.2666999999999988</v>
      </c>
      <c r="T23" s="7">
        <v>3.25</v>
      </c>
      <c r="U23" s="7">
        <v>7.37</v>
      </c>
    </row>
    <row r="24" spans="1:21" ht="12.75">
      <c r="A24" s="6" t="s">
        <v>19</v>
      </c>
      <c r="B24" s="7">
        <v>2.78765</v>
      </c>
      <c r="C24" s="7">
        <v>2.2</v>
      </c>
      <c r="D24" s="7"/>
      <c r="E24" s="6" t="s">
        <v>301</v>
      </c>
      <c r="F24" s="7">
        <v>1.974850000000005</v>
      </c>
      <c r="G24" s="7">
        <v>2.2</v>
      </c>
      <c r="H24" s="7">
        <f t="shared" si="0"/>
        <v>0.15239999999999454</v>
      </c>
      <c r="I24" s="293">
        <f t="shared" si="1"/>
        <v>0.0027509025270757138</v>
      </c>
      <c r="J24" s="7">
        <v>3</v>
      </c>
      <c r="K24" s="6"/>
      <c r="L24" s="6"/>
      <c r="M24" s="6"/>
      <c r="N24" s="6"/>
      <c r="O24" s="6"/>
      <c r="P24" s="322"/>
      <c r="Q24" s="7">
        <v>15</v>
      </c>
      <c r="R24" s="7">
        <v>0.2857499999999996</v>
      </c>
      <c r="T24" s="7">
        <v>3.5</v>
      </c>
      <c r="U24" s="7">
        <v>7.936</v>
      </c>
    </row>
    <row r="25" spans="1:18" ht="12.75">
      <c r="A25" s="6" t="s">
        <v>14</v>
      </c>
      <c r="B25" s="7">
        <v>0.4190999999999989</v>
      </c>
      <c r="C25" s="7">
        <v>2.2</v>
      </c>
      <c r="D25" s="7"/>
      <c r="E25" s="311" t="s">
        <v>11</v>
      </c>
      <c r="F25" s="286">
        <v>2.0891499999999983</v>
      </c>
      <c r="G25" s="286">
        <v>2.2</v>
      </c>
      <c r="H25" s="286">
        <f t="shared" si="0"/>
        <v>0.038100000000001355</v>
      </c>
      <c r="I25" s="294">
        <f t="shared" si="1"/>
        <v>0.0006877256317689776</v>
      </c>
      <c r="J25" s="286">
        <v>1</v>
      </c>
      <c r="K25" s="319" t="s">
        <v>43</v>
      </c>
      <c r="L25" s="319" t="s">
        <v>304</v>
      </c>
      <c r="M25" s="319" t="s">
        <v>864</v>
      </c>
      <c r="N25" s="319" t="s">
        <v>43</v>
      </c>
      <c r="O25" s="319" t="s">
        <v>92</v>
      </c>
      <c r="P25" s="322"/>
      <c r="Q25" s="7">
        <f t="shared" si="2"/>
        <v>16</v>
      </c>
      <c r="R25" s="7">
        <v>0.2921000000000018</v>
      </c>
    </row>
    <row r="26" spans="1:18" ht="12.75">
      <c r="A26" s="6" t="s">
        <v>6</v>
      </c>
      <c r="B26" s="7">
        <v>4.108450000000001</v>
      </c>
      <c r="C26" s="7">
        <v>2.25</v>
      </c>
      <c r="D26" s="7"/>
      <c r="E26" s="311" t="s">
        <v>33</v>
      </c>
      <c r="F26" s="7">
        <v>2.1018500000000024</v>
      </c>
      <c r="G26" s="7">
        <v>2.2</v>
      </c>
      <c r="H26" s="7">
        <f t="shared" si="0"/>
        <v>0.3048000000000002</v>
      </c>
      <c r="I26" s="293">
        <f t="shared" si="1"/>
        <v>0.005501805054151628</v>
      </c>
      <c r="J26" s="16">
        <v>18</v>
      </c>
      <c r="K26" s="319" t="s">
        <v>43</v>
      </c>
      <c r="L26" s="319" t="s">
        <v>304</v>
      </c>
      <c r="M26" s="319" t="s">
        <v>863</v>
      </c>
      <c r="N26" s="319" t="s">
        <v>43</v>
      </c>
      <c r="O26" s="319" t="s">
        <v>92</v>
      </c>
      <c r="P26" s="322"/>
      <c r="Q26" s="7">
        <f t="shared" si="2"/>
        <v>17</v>
      </c>
      <c r="R26" s="7">
        <v>0.2984499999999981</v>
      </c>
    </row>
    <row r="27" spans="1:18" ht="12.75">
      <c r="A27" s="6" t="s">
        <v>4</v>
      </c>
      <c r="B27" s="7">
        <v>0.4572000000000004</v>
      </c>
      <c r="C27" s="7">
        <v>2.2</v>
      </c>
      <c r="D27" s="7"/>
      <c r="E27" s="311" t="s">
        <v>18</v>
      </c>
      <c r="F27" s="7">
        <v>2.1272499999999996</v>
      </c>
      <c r="G27" s="7">
        <v>2.2</v>
      </c>
      <c r="H27" s="7">
        <f t="shared" si="0"/>
        <v>0.31750000000000433</v>
      </c>
      <c r="I27" s="293">
        <f t="shared" si="1"/>
        <v>0.00573104693140802</v>
      </c>
      <c r="J27" s="16">
        <v>22</v>
      </c>
      <c r="K27" s="319" t="s">
        <v>43</v>
      </c>
      <c r="L27" s="319" t="s">
        <v>304</v>
      </c>
      <c r="M27" s="319" t="s">
        <v>862</v>
      </c>
      <c r="N27" s="319" t="s">
        <v>43</v>
      </c>
      <c r="O27" s="319" t="s">
        <v>92</v>
      </c>
      <c r="P27" s="322"/>
      <c r="Q27" s="7">
        <f t="shared" si="2"/>
        <v>18</v>
      </c>
      <c r="R27" s="7">
        <v>0.3048000000000002</v>
      </c>
    </row>
    <row r="28" spans="1:18" ht="12.75">
      <c r="A28" s="6" t="s">
        <v>0</v>
      </c>
      <c r="B28" s="7">
        <v>2.5400000000000023</v>
      </c>
      <c r="C28" s="7">
        <v>2.25</v>
      </c>
      <c r="D28" s="7"/>
      <c r="E28" s="311" t="s">
        <v>15</v>
      </c>
      <c r="F28" s="7">
        <v>2.1272499999999996</v>
      </c>
      <c r="G28" s="7">
        <v>2.2</v>
      </c>
      <c r="H28" s="7">
        <f t="shared" si="0"/>
        <v>0.34290000000000154</v>
      </c>
      <c r="I28" s="293">
        <f t="shared" si="1"/>
        <v>0.006189530685920605</v>
      </c>
      <c r="J28" s="16">
        <v>25</v>
      </c>
      <c r="K28" s="319" t="s">
        <v>43</v>
      </c>
      <c r="L28" s="319" t="s">
        <v>304</v>
      </c>
      <c r="M28" s="319" t="s">
        <v>865</v>
      </c>
      <c r="N28" s="319" t="s">
        <v>43</v>
      </c>
      <c r="O28" s="319" t="s">
        <v>92</v>
      </c>
      <c r="P28" s="322"/>
      <c r="Q28" s="7"/>
      <c r="R28" s="7">
        <v>0.3048000000000002</v>
      </c>
    </row>
    <row r="29" spans="1:18" ht="12.75">
      <c r="A29" s="6" t="s">
        <v>10</v>
      </c>
      <c r="B29" s="7">
        <v>3.1940500000000007</v>
      </c>
      <c r="C29" s="7">
        <v>2.2</v>
      </c>
      <c r="D29" s="7"/>
      <c r="E29" s="307" t="s">
        <v>31</v>
      </c>
      <c r="F29" s="274">
        <v>2.4066500000000026</v>
      </c>
      <c r="G29" s="274">
        <v>2.2</v>
      </c>
      <c r="H29" s="274">
        <f t="shared" si="0"/>
        <v>0.13334999999999964</v>
      </c>
      <c r="I29" s="295">
        <f t="shared" si="1"/>
        <v>0.002407039711191329</v>
      </c>
      <c r="J29" s="274">
        <v>2</v>
      </c>
      <c r="K29" s="315" t="s">
        <v>44</v>
      </c>
      <c r="L29" s="315" t="s">
        <v>304</v>
      </c>
      <c r="M29" s="315" t="s">
        <v>864</v>
      </c>
      <c r="N29" s="315" t="s">
        <v>44</v>
      </c>
      <c r="O29" s="315" t="s">
        <v>92</v>
      </c>
      <c r="P29" s="322"/>
      <c r="Q29" s="7"/>
      <c r="R29" s="7">
        <v>0.3048000000000002</v>
      </c>
    </row>
    <row r="30" spans="1:18" ht="12.75">
      <c r="A30" s="6" t="s">
        <v>9</v>
      </c>
      <c r="B30" s="7">
        <v>2.444750000000004</v>
      </c>
      <c r="C30" s="7">
        <v>2.2</v>
      </c>
      <c r="D30" s="7"/>
      <c r="E30" s="307" t="s">
        <v>9</v>
      </c>
      <c r="F30" s="7">
        <v>2.444750000000004</v>
      </c>
      <c r="G30" s="7">
        <v>2.2</v>
      </c>
      <c r="H30" s="7">
        <f t="shared" si="0"/>
        <v>0.2666999999999988</v>
      </c>
      <c r="I30" s="293">
        <f t="shared" si="1"/>
        <v>0.00481407942238265</v>
      </c>
      <c r="J30" s="7">
        <v>13</v>
      </c>
      <c r="K30" s="315" t="s">
        <v>44</v>
      </c>
      <c r="L30" s="315" t="s">
        <v>304</v>
      </c>
      <c r="M30" s="315" t="s">
        <v>863</v>
      </c>
      <c r="N30" s="315" t="s">
        <v>44</v>
      </c>
      <c r="O30" s="315" t="s">
        <v>92</v>
      </c>
      <c r="P30" s="322"/>
      <c r="Q30" s="7">
        <v>21</v>
      </c>
      <c r="R30" s="7">
        <v>0.3111499999999967</v>
      </c>
    </row>
    <row r="31" spans="1:18" ht="12.75">
      <c r="A31" s="6" t="s">
        <v>18</v>
      </c>
      <c r="B31" s="7">
        <v>2.1272499999999996</v>
      </c>
      <c r="C31" s="7">
        <v>2.2</v>
      </c>
      <c r="D31" s="7"/>
      <c r="E31" s="307" t="s">
        <v>5</v>
      </c>
      <c r="F31" s="7">
        <v>2.470150000000001</v>
      </c>
      <c r="G31" s="7">
        <v>2.2</v>
      </c>
      <c r="H31" s="7">
        <f t="shared" si="0"/>
        <v>0.317499999999999</v>
      </c>
      <c r="I31" s="293">
        <f t="shared" si="1"/>
        <v>0.005731046931407925</v>
      </c>
      <c r="J31" s="7">
        <v>22</v>
      </c>
      <c r="K31" s="315" t="s">
        <v>44</v>
      </c>
      <c r="L31" s="315" t="s">
        <v>304</v>
      </c>
      <c r="M31" s="315" t="s">
        <v>862</v>
      </c>
      <c r="N31" s="315" t="s">
        <v>44</v>
      </c>
      <c r="O31" s="315" t="s">
        <v>92</v>
      </c>
      <c r="P31" s="322"/>
      <c r="Q31" s="7">
        <f t="shared" si="2"/>
        <v>22</v>
      </c>
      <c r="R31" s="7">
        <v>0.317499999999999</v>
      </c>
    </row>
    <row r="32" spans="1:18" ht="12.75">
      <c r="A32" s="6" t="s">
        <v>17</v>
      </c>
      <c r="B32" s="7">
        <v>0.8318500000000014</v>
      </c>
      <c r="C32" s="7">
        <v>2.2</v>
      </c>
      <c r="D32" s="7"/>
      <c r="E32" s="307" t="s">
        <v>0</v>
      </c>
      <c r="F32" s="7">
        <v>2.5400000000000023</v>
      </c>
      <c r="G32" s="7">
        <v>2.25</v>
      </c>
      <c r="H32" s="7">
        <f t="shared" si="0"/>
        <v>0.2666999999999988</v>
      </c>
      <c r="I32" s="293">
        <f t="shared" si="1"/>
        <v>0.00481407942238265</v>
      </c>
      <c r="J32" s="7">
        <v>13</v>
      </c>
      <c r="K32" s="315" t="s">
        <v>44</v>
      </c>
      <c r="L32" s="315" t="s">
        <v>304</v>
      </c>
      <c r="M32" s="315" t="s">
        <v>865</v>
      </c>
      <c r="N32" s="315" t="s">
        <v>44</v>
      </c>
      <c r="O32" s="315" t="s">
        <v>92</v>
      </c>
      <c r="P32" s="322"/>
      <c r="Q32" s="7"/>
      <c r="R32" s="7">
        <v>0.31750000000000433</v>
      </c>
    </row>
    <row r="33" spans="1:18" ht="12.75">
      <c r="A33" s="6" t="s">
        <v>15</v>
      </c>
      <c r="B33" s="7">
        <v>2.1272499999999996</v>
      </c>
      <c r="C33" s="7">
        <v>2.2</v>
      </c>
      <c r="D33" s="7"/>
      <c r="E33" s="6" t="s">
        <v>30</v>
      </c>
      <c r="F33" s="7">
        <v>2.711450000000003</v>
      </c>
      <c r="G33" s="7">
        <v>2.2</v>
      </c>
      <c r="H33" s="7">
        <f t="shared" si="0"/>
        <v>0.19049999999999612</v>
      </c>
      <c r="I33" s="293">
        <f t="shared" si="1"/>
        <v>0.003438628158844695</v>
      </c>
      <c r="J33" s="7">
        <v>5</v>
      </c>
      <c r="K33" s="6"/>
      <c r="L33" s="6"/>
      <c r="M33" s="6"/>
      <c r="N33" s="6"/>
      <c r="O33" s="6"/>
      <c r="Q33" s="7">
        <v>24</v>
      </c>
      <c r="R33" s="7">
        <v>0.33020000000000316</v>
      </c>
    </row>
    <row r="34" spans="1:18" ht="12.75">
      <c r="A34" s="6" t="s">
        <v>16</v>
      </c>
      <c r="B34" s="7">
        <v>2.901949999999999</v>
      </c>
      <c r="C34" s="7">
        <v>2.2</v>
      </c>
      <c r="D34" s="7"/>
      <c r="E34" s="310" t="s">
        <v>19</v>
      </c>
      <c r="F34" s="283">
        <v>2.78765</v>
      </c>
      <c r="G34" s="283">
        <v>2.2</v>
      </c>
      <c r="H34" s="283">
        <f t="shared" si="0"/>
        <v>0.20955000000000235</v>
      </c>
      <c r="I34" s="296">
        <f t="shared" si="1"/>
        <v>0.003782490974729284</v>
      </c>
      <c r="J34" s="283">
        <v>8</v>
      </c>
      <c r="K34" s="318" t="s">
        <v>47</v>
      </c>
      <c r="L34" s="318" t="s">
        <v>304</v>
      </c>
      <c r="M34" s="318" t="s">
        <v>497</v>
      </c>
      <c r="N34" s="318" t="s">
        <v>47</v>
      </c>
      <c r="O34" s="318" t="s">
        <v>91</v>
      </c>
      <c r="Q34" s="7">
        <f t="shared" si="2"/>
        <v>25</v>
      </c>
      <c r="R34" s="7">
        <v>0.34290000000000154</v>
      </c>
    </row>
    <row r="35" spans="1:18" ht="12.75">
      <c r="A35" s="6" t="s">
        <v>301</v>
      </c>
      <c r="B35" s="7">
        <v>1.974850000000005</v>
      </c>
      <c r="C35" s="7">
        <v>2.2</v>
      </c>
      <c r="D35" s="7"/>
      <c r="E35" s="310" t="s">
        <v>167</v>
      </c>
      <c r="F35" s="7">
        <v>2.806700000000001</v>
      </c>
      <c r="G35" s="7">
        <v>2.25</v>
      </c>
      <c r="H35" s="7">
        <f t="shared" si="0"/>
        <v>0.38734999999999964</v>
      </c>
      <c r="I35" s="293">
        <f t="shared" si="1"/>
        <v>0.006991877256317683</v>
      </c>
      <c r="J35" s="7">
        <v>30</v>
      </c>
      <c r="K35" s="318" t="s">
        <v>47</v>
      </c>
      <c r="L35" s="318" t="s">
        <v>304</v>
      </c>
      <c r="M35" s="318" t="s">
        <v>498</v>
      </c>
      <c r="N35" s="318" t="s">
        <v>47</v>
      </c>
      <c r="O35" s="318" t="s">
        <v>91</v>
      </c>
      <c r="Q35" s="7">
        <f t="shared" si="2"/>
        <v>26</v>
      </c>
      <c r="R35" s="7">
        <v>0.37465000000000104</v>
      </c>
    </row>
    <row r="36" spans="1:18" ht="12.75">
      <c r="A36" s="6" t="s">
        <v>302</v>
      </c>
      <c r="B36" s="7">
        <v>3.498850000000001</v>
      </c>
      <c r="C36" s="7">
        <v>2.25</v>
      </c>
      <c r="D36" s="7"/>
      <c r="E36" s="310" t="s">
        <v>16</v>
      </c>
      <c r="F36" s="16">
        <v>2.901949999999999</v>
      </c>
      <c r="G36" s="16">
        <v>2.2</v>
      </c>
      <c r="H36" s="16">
        <f t="shared" si="0"/>
        <v>0.3048000000000002</v>
      </c>
      <c r="I36" s="297">
        <f t="shared" si="1"/>
        <v>0.005501805054151628</v>
      </c>
      <c r="J36" s="16">
        <v>18</v>
      </c>
      <c r="K36" s="318" t="s">
        <v>47</v>
      </c>
      <c r="L36" s="318" t="s">
        <v>89</v>
      </c>
      <c r="M36" s="318" t="s">
        <v>499</v>
      </c>
      <c r="N36" s="318" t="s">
        <v>47</v>
      </c>
      <c r="O36" s="318" t="s">
        <v>91</v>
      </c>
      <c r="Q36" s="7">
        <f t="shared" si="2"/>
        <v>27</v>
      </c>
      <c r="R36" s="7">
        <v>0.38099999999999734</v>
      </c>
    </row>
    <row r="37" spans="1:18" ht="12.75">
      <c r="A37" s="6" t="s">
        <v>300</v>
      </c>
      <c r="B37" s="7">
        <v>1.4224000000000012</v>
      </c>
      <c r="C37" s="7">
        <v>2.2</v>
      </c>
      <c r="D37" s="7"/>
      <c r="E37" s="310" t="s">
        <v>13</v>
      </c>
      <c r="F37" s="16">
        <v>2.9972000000000025</v>
      </c>
      <c r="G37" s="16">
        <v>2.25</v>
      </c>
      <c r="H37" s="16">
        <f t="shared" si="0"/>
        <v>0.2984499999999981</v>
      </c>
      <c r="I37" s="297">
        <f t="shared" si="1"/>
        <v>0.005387184115523432</v>
      </c>
      <c r="J37" s="16">
        <v>17</v>
      </c>
      <c r="K37" s="318" t="s">
        <v>47</v>
      </c>
      <c r="L37" s="318" t="s">
        <v>89</v>
      </c>
      <c r="M37" s="318" t="s">
        <v>500</v>
      </c>
      <c r="N37" s="318" t="s">
        <v>47</v>
      </c>
      <c r="O37" s="318" t="s">
        <v>91</v>
      </c>
      <c r="Q37" s="7"/>
      <c r="R37" s="7">
        <v>0.3810000000000031</v>
      </c>
    </row>
    <row r="38" spans="1:18" ht="12.75">
      <c r="A38" s="6" t="s">
        <v>33</v>
      </c>
      <c r="B38" s="7">
        <v>2.1018500000000024</v>
      </c>
      <c r="C38" s="7">
        <v>2.2</v>
      </c>
      <c r="D38" s="7"/>
      <c r="E38" s="90" t="s">
        <v>10</v>
      </c>
      <c r="F38" s="16">
        <v>3.1940500000000007</v>
      </c>
      <c r="G38" s="16">
        <v>2.2</v>
      </c>
      <c r="H38" s="16">
        <f t="shared" si="0"/>
        <v>0.3048000000000002</v>
      </c>
      <c r="I38" s="297">
        <f t="shared" si="1"/>
        <v>0.005501805054151628</v>
      </c>
      <c r="J38" s="16">
        <v>18</v>
      </c>
      <c r="K38" s="321"/>
      <c r="L38" s="90"/>
      <c r="M38" s="90"/>
      <c r="N38" s="90"/>
      <c r="O38" s="90"/>
      <c r="Q38" s="7">
        <v>29</v>
      </c>
      <c r="R38" s="7">
        <v>0.3822700000000001</v>
      </c>
    </row>
    <row r="39" spans="1:18" ht="12.75">
      <c r="A39" s="6" t="s">
        <v>31</v>
      </c>
      <c r="B39" s="7">
        <v>2.4066500000000026</v>
      </c>
      <c r="C39" s="7">
        <v>2.2</v>
      </c>
      <c r="D39" s="7"/>
      <c r="E39" s="306" t="s">
        <v>26</v>
      </c>
      <c r="F39" s="271">
        <v>3.206749999999999</v>
      </c>
      <c r="G39" s="271">
        <v>2.2</v>
      </c>
      <c r="H39" s="271">
        <f t="shared" si="0"/>
        <v>0.2921000000000018</v>
      </c>
      <c r="I39" s="298">
        <f t="shared" si="1"/>
        <v>0.00527256317689534</v>
      </c>
      <c r="J39" s="271">
        <v>16</v>
      </c>
      <c r="K39" s="314" t="s">
        <v>49</v>
      </c>
      <c r="L39" s="314" t="s">
        <v>89</v>
      </c>
      <c r="M39" s="306" t="s">
        <v>497</v>
      </c>
      <c r="N39" s="314" t="s">
        <v>49</v>
      </c>
      <c r="O39" s="314" t="s">
        <v>91</v>
      </c>
      <c r="Q39" s="7">
        <f t="shared" si="2"/>
        <v>30</v>
      </c>
      <c r="R39" s="7">
        <v>0.38734999999999964</v>
      </c>
    </row>
    <row r="40" spans="1:18" ht="12.75">
      <c r="A40" s="6" t="s">
        <v>32</v>
      </c>
      <c r="B40" s="7">
        <v>1.5240000000000014</v>
      </c>
      <c r="C40" s="7">
        <v>2.25</v>
      </c>
      <c r="D40" s="7"/>
      <c r="E40" s="306" t="s">
        <v>29</v>
      </c>
      <c r="F40" s="7">
        <v>3.2956500000000006</v>
      </c>
      <c r="G40" s="7">
        <v>2.2</v>
      </c>
      <c r="H40" s="7">
        <f t="shared" si="0"/>
        <v>0.33020000000000316</v>
      </c>
      <c r="I40" s="293">
        <f t="shared" si="1"/>
        <v>0.005960288808664317</v>
      </c>
      <c r="J40" s="7">
        <v>24</v>
      </c>
      <c r="K40" s="314" t="s">
        <v>49</v>
      </c>
      <c r="L40" s="314" t="s">
        <v>89</v>
      </c>
      <c r="M40" s="306" t="s">
        <v>498</v>
      </c>
      <c r="N40" s="314" t="s">
        <v>49</v>
      </c>
      <c r="O40" s="314" t="s">
        <v>91</v>
      </c>
      <c r="Q40" s="7">
        <f t="shared" si="2"/>
        <v>31</v>
      </c>
      <c r="R40" s="7">
        <v>0.3937000000000017</v>
      </c>
    </row>
    <row r="41" spans="1:18" ht="12.75">
      <c r="A41" s="6" t="s">
        <v>30</v>
      </c>
      <c r="B41" s="7">
        <v>2.711450000000003</v>
      </c>
      <c r="C41" s="7">
        <v>2.2</v>
      </c>
      <c r="D41" s="7"/>
      <c r="E41" s="306" t="s">
        <v>1</v>
      </c>
      <c r="F41" s="7">
        <v>3.498850000000001</v>
      </c>
      <c r="G41" s="7">
        <v>2.25</v>
      </c>
      <c r="H41" s="7">
        <f t="shared" si="0"/>
        <v>0.21589999999999865</v>
      </c>
      <c r="I41" s="293">
        <f t="shared" si="1"/>
        <v>0.0038971119133573763</v>
      </c>
      <c r="J41" s="7">
        <v>9</v>
      </c>
      <c r="K41" s="314" t="s">
        <v>49</v>
      </c>
      <c r="L41" s="314" t="s">
        <v>89</v>
      </c>
      <c r="M41" s="306" t="s">
        <v>499</v>
      </c>
      <c r="N41" s="314" t="s">
        <v>49</v>
      </c>
      <c r="O41" s="314" t="s">
        <v>91</v>
      </c>
      <c r="Q41" s="7">
        <f t="shared" si="2"/>
        <v>32</v>
      </c>
      <c r="R41" s="7">
        <v>0.4064000000000003</v>
      </c>
    </row>
    <row r="42" spans="1:18" ht="12.75">
      <c r="A42" s="6" t="s">
        <v>29</v>
      </c>
      <c r="B42" s="7">
        <v>3.2956500000000006</v>
      </c>
      <c r="C42" s="7">
        <v>2.2</v>
      </c>
      <c r="D42" s="7"/>
      <c r="E42" s="306" t="s">
        <v>302</v>
      </c>
      <c r="F42" s="7">
        <v>3.498850000000001</v>
      </c>
      <c r="G42" s="7">
        <v>2.25</v>
      </c>
      <c r="H42" s="7">
        <f t="shared" si="0"/>
        <v>0.254</v>
      </c>
      <c r="I42" s="293">
        <f t="shared" si="1"/>
        <v>0.004584837545126354</v>
      </c>
      <c r="J42" s="7">
        <v>10</v>
      </c>
      <c r="K42" s="314" t="s">
        <v>49</v>
      </c>
      <c r="L42" s="314" t="s">
        <v>89</v>
      </c>
      <c r="M42" s="306" t="s">
        <v>500</v>
      </c>
      <c r="N42" s="314" t="s">
        <v>49</v>
      </c>
      <c r="O42" s="314" t="s">
        <v>91</v>
      </c>
      <c r="Q42" s="7"/>
      <c r="R42" s="7">
        <v>0.4064000000000003</v>
      </c>
    </row>
    <row r="43" spans="1:18" ht="12.75">
      <c r="A43" s="6" t="s">
        <v>28</v>
      </c>
      <c r="B43" s="7">
        <v>0.6222999999999991</v>
      </c>
      <c r="C43" s="7">
        <v>2.2</v>
      </c>
      <c r="D43" s="7"/>
      <c r="E43" s="308" t="s">
        <v>27</v>
      </c>
      <c r="F43" s="277">
        <v>3.625850000000004</v>
      </c>
      <c r="G43" s="277">
        <v>2.15</v>
      </c>
      <c r="H43" s="277">
        <f t="shared" si="0"/>
        <v>0.17144999999999522</v>
      </c>
      <c r="I43" s="299">
        <f t="shared" si="1"/>
        <v>0.0030947653429602025</v>
      </c>
      <c r="J43" s="277">
        <v>4</v>
      </c>
      <c r="K43" s="316" t="s">
        <v>45</v>
      </c>
      <c r="L43" s="316" t="s">
        <v>89</v>
      </c>
      <c r="M43" s="316" t="s">
        <v>858</v>
      </c>
      <c r="N43" s="316" t="s">
        <v>45</v>
      </c>
      <c r="O43" s="316" t="s">
        <v>91</v>
      </c>
      <c r="Q43" s="7">
        <v>34</v>
      </c>
      <c r="R43" s="7">
        <v>0.41783000000000203</v>
      </c>
    </row>
    <row r="44" spans="1:18" ht="12.75">
      <c r="A44" s="6" t="s">
        <v>27</v>
      </c>
      <c r="B44" s="7">
        <v>3.625850000000004</v>
      </c>
      <c r="C44" s="7">
        <v>2.15</v>
      </c>
      <c r="D44" s="7"/>
      <c r="E44" s="308" t="s">
        <v>3</v>
      </c>
      <c r="F44" s="7">
        <v>3.7147499999999996</v>
      </c>
      <c r="G44" s="7">
        <v>2.25</v>
      </c>
      <c r="H44" s="7">
        <f t="shared" si="0"/>
        <v>0.3937000000000017</v>
      </c>
      <c r="I44" s="293">
        <f t="shared" si="1"/>
        <v>0.00710649819494588</v>
      </c>
      <c r="J44" s="7">
        <v>31</v>
      </c>
      <c r="K44" s="316" t="s">
        <v>45</v>
      </c>
      <c r="L44" s="316" t="s">
        <v>89</v>
      </c>
      <c r="M44" s="316" t="s">
        <v>859</v>
      </c>
      <c r="N44" s="316" t="s">
        <v>45</v>
      </c>
      <c r="O44" s="308" t="s">
        <v>91</v>
      </c>
      <c r="Q44" s="7">
        <f t="shared" si="2"/>
        <v>35</v>
      </c>
      <c r="R44" s="7">
        <v>0.41910000000000447</v>
      </c>
    </row>
    <row r="45" spans="1:18" ht="12.75">
      <c r="A45" s="6" t="s">
        <v>26</v>
      </c>
      <c r="B45" s="7">
        <v>3.206749999999999</v>
      </c>
      <c r="C45" s="7">
        <v>2.2</v>
      </c>
      <c r="D45" s="7"/>
      <c r="E45" s="308" t="s">
        <v>20</v>
      </c>
      <c r="F45" s="7">
        <v>3.752850000000001</v>
      </c>
      <c r="G45" s="7">
        <v>2.25</v>
      </c>
      <c r="H45" s="7"/>
      <c r="I45" s="293"/>
      <c r="J45" s="305" t="s">
        <v>175</v>
      </c>
      <c r="K45" s="316" t="s">
        <v>45</v>
      </c>
      <c r="L45" s="316" t="s">
        <v>89</v>
      </c>
      <c r="M45" s="316" t="s">
        <v>861</v>
      </c>
      <c r="N45" s="316" t="s">
        <v>45</v>
      </c>
      <c r="O45" s="308" t="s">
        <v>91</v>
      </c>
      <c r="Q45" s="55"/>
      <c r="R45" s="55"/>
    </row>
    <row r="46" spans="1:18" ht="12.75">
      <c r="A46" s="6" t="s">
        <v>135</v>
      </c>
      <c r="B46" s="7">
        <v>0.9842500000000015</v>
      </c>
      <c r="C46" s="7">
        <v>2.2</v>
      </c>
      <c r="D46" s="7"/>
      <c r="E46" s="308" t="s">
        <v>22</v>
      </c>
      <c r="F46" s="7">
        <v>3.797299999999999</v>
      </c>
      <c r="G46" s="7">
        <v>2.25</v>
      </c>
      <c r="H46" s="7"/>
      <c r="I46" s="293"/>
      <c r="J46" s="305" t="s">
        <v>175</v>
      </c>
      <c r="K46" s="316" t="s">
        <v>45</v>
      </c>
      <c r="L46" s="316" t="s">
        <v>89</v>
      </c>
      <c r="M46" s="316" t="s">
        <v>860</v>
      </c>
      <c r="N46" s="316" t="s">
        <v>45</v>
      </c>
      <c r="O46" s="308" t="s">
        <v>91</v>
      </c>
      <c r="Q46" s="55"/>
      <c r="R46" s="55"/>
    </row>
    <row r="47" spans="1:18" ht="12.75">
      <c r="A47" s="6" t="s">
        <v>167</v>
      </c>
      <c r="B47" s="7">
        <v>2.806700000000001</v>
      </c>
      <c r="C47" s="7">
        <v>2.25</v>
      </c>
      <c r="D47" s="7"/>
      <c r="E47" s="6" t="s">
        <v>6</v>
      </c>
      <c r="F47" s="7">
        <v>4.108450000000001</v>
      </c>
      <c r="G47" s="7">
        <v>2.25</v>
      </c>
      <c r="H47" s="7"/>
      <c r="I47" s="293"/>
      <c r="J47" s="305" t="s">
        <v>175</v>
      </c>
      <c r="K47" s="6"/>
      <c r="L47" s="6"/>
      <c r="M47" s="6"/>
      <c r="N47" s="6"/>
      <c r="O47" s="6"/>
      <c r="P47" s="48"/>
      <c r="Q47" s="55"/>
      <c r="R47" s="55"/>
    </row>
  </sheetData>
  <sheetProtection/>
  <mergeCells count="2">
    <mergeCell ref="A8:C8"/>
    <mergeCell ref="E8:O8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104"/>
  <sheetViews>
    <sheetView tabSelected="1" zoomScalePageLayoutView="0" workbookViewId="0" topLeftCell="A22">
      <pane xSplit="4965" topLeftCell="H1" activePane="topRight" state="split"/>
      <selection pane="topLeft" activeCell="D55" sqref="D55"/>
      <selection pane="topRight" activeCell="I63" sqref="I63"/>
    </sheetView>
  </sheetViews>
  <sheetFormatPr defaultColWidth="9.140625" defaultRowHeight="12.75"/>
  <cols>
    <col min="1" max="1" width="11.00390625" style="0" customWidth="1"/>
    <col min="2" max="2" width="9.28125" style="5" customWidth="1"/>
    <col min="3" max="3" width="7.7109375" style="0" customWidth="1"/>
    <col min="4" max="4" width="15.00390625" style="0" bestFit="1" customWidth="1"/>
    <col min="5" max="5" width="15.7109375" style="0" customWidth="1"/>
    <col min="6" max="7" width="14.7109375" style="0" customWidth="1"/>
    <col min="8" max="8" width="9.140625" style="0" customWidth="1"/>
    <col min="9" max="10" width="19.7109375" style="0" customWidth="1"/>
    <col min="11" max="11" width="6.7109375" style="0" customWidth="1"/>
    <col min="12" max="12" width="15.7109375" style="0" customWidth="1"/>
    <col min="13" max="14" width="14.7109375" style="0" customWidth="1"/>
    <col min="15" max="15" width="9.57421875" style="0" customWidth="1"/>
    <col min="16" max="17" width="19.7109375" style="0" customWidth="1"/>
    <col min="18" max="18" width="6.7109375" style="0" customWidth="1"/>
    <col min="19" max="19" width="15.7109375" style="0" customWidth="1"/>
    <col min="20" max="21" width="14.7109375" style="0" customWidth="1"/>
    <col min="22" max="22" width="9.57421875" style="0" customWidth="1"/>
    <col min="23" max="24" width="19.7109375" style="0" customWidth="1"/>
    <col min="25" max="25" width="6.7109375" style="0" customWidth="1"/>
    <col min="27" max="27" width="14.7109375" style="0" bestFit="1" customWidth="1"/>
  </cols>
  <sheetData>
    <row r="3" spans="14:16" ht="12.75">
      <c r="N3" s="195" t="s">
        <v>344</v>
      </c>
      <c r="O3" s="195"/>
      <c r="P3" s="195"/>
    </row>
    <row r="4" ht="13.5" thickBot="1"/>
    <row r="5" spans="4:25" ht="13.5" thickBot="1">
      <c r="D5" s="48"/>
      <c r="E5" s="338" t="s">
        <v>305</v>
      </c>
      <c r="F5" s="339"/>
      <c r="G5" s="339"/>
      <c r="H5" s="339"/>
      <c r="I5" s="339"/>
      <c r="J5" s="341"/>
      <c r="K5" s="342"/>
      <c r="L5" s="338" t="s">
        <v>306</v>
      </c>
      <c r="M5" s="341"/>
      <c r="N5" s="341"/>
      <c r="O5" s="341"/>
      <c r="P5" s="341"/>
      <c r="Q5" s="341"/>
      <c r="R5" s="340"/>
      <c r="S5" s="338" t="s">
        <v>668</v>
      </c>
      <c r="T5" s="339"/>
      <c r="U5" s="339"/>
      <c r="V5" s="339"/>
      <c r="W5" s="339"/>
      <c r="X5" s="339"/>
      <c r="Y5" s="340"/>
    </row>
    <row r="6" spans="1:25" s="44" customFormat="1" ht="51.75" thickBot="1">
      <c r="A6" s="324" t="s">
        <v>307</v>
      </c>
      <c r="B6" s="325" t="s">
        <v>334</v>
      </c>
      <c r="C6" s="325" t="s">
        <v>332</v>
      </c>
      <c r="D6" s="326" t="s">
        <v>333</v>
      </c>
      <c r="E6" s="324" t="s">
        <v>336</v>
      </c>
      <c r="F6" s="325" t="s">
        <v>335</v>
      </c>
      <c r="G6" s="325" t="s">
        <v>337</v>
      </c>
      <c r="H6" s="325" t="s">
        <v>773</v>
      </c>
      <c r="I6" s="325" t="s">
        <v>775</v>
      </c>
      <c r="J6" s="325" t="s">
        <v>774</v>
      </c>
      <c r="K6" s="326" t="s">
        <v>331</v>
      </c>
      <c r="L6" s="425" t="s">
        <v>336</v>
      </c>
      <c r="M6" s="337" t="s">
        <v>335</v>
      </c>
      <c r="N6" s="325" t="s">
        <v>337</v>
      </c>
      <c r="O6" s="424" t="s">
        <v>773</v>
      </c>
      <c r="P6" s="424" t="s">
        <v>775</v>
      </c>
      <c r="Q6" s="325" t="s">
        <v>774</v>
      </c>
      <c r="R6" s="326" t="s">
        <v>331</v>
      </c>
      <c r="S6" s="324" t="s">
        <v>336</v>
      </c>
      <c r="T6" s="325" t="s">
        <v>335</v>
      </c>
      <c r="U6" s="325" t="s">
        <v>337</v>
      </c>
      <c r="V6" s="424" t="s">
        <v>773</v>
      </c>
      <c r="W6" s="424" t="s">
        <v>775</v>
      </c>
      <c r="X6" s="325" t="s">
        <v>774</v>
      </c>
      <c r="Y6" s="326" t="s">
        <v>331</v>
      </c>
    </row>
    <row r="7" spans="1:25" ht="12.75">
      <c r="A7" s="452" t="s">
        <v>339</v>
      </c>
      <c r="B7" s="455" t="s">
        <v>308</v>
      </c>
      <c r="C7" s="333" t="s">
        <v>311</v>
      </c>
      <c r="D7" s="329" t="s">
        <v>327</v>
      </c>
      <c r="E7" s="452" t="s">
        <v>338</v>
      </c>
      <c r="F7" s="328" t="s">
        <v>315</v>
      </c>
      <c r="G7" s="343" t="s">
        <v>313</v>
      </c>
      <c r="H7" s="438" t="s">
        <v>809</v>
      </c>
      <c r="I7" s="427" t="s">
        <v>324</v>
      </c>
      <c r="J7" s="328" t="s">
        <v>324</v>
      </c>
      <c r="K7" s="329" t="s">
        <v>366</v>
      </c>
      <c r="L7" s="462" t="s">
        <v>599</v>
      </c>
      <c r="M7" s="328" t="s">
        <v>615</v>
      </c>
      <c r="N7" s="328" t="s">
        <v>613</v>
      </c>
      <c r="O7" s="446" t="s">
        <v>801</v>
      </c>
      <c r="P7" s="328" t="s">
        <v>400</v>
      </c>
      <c r="Q7" s="328" t="s">
        <v>400</v>
      </c>
      <c r="R7" s="362" t="s">
        <v>681</v>
      </c>
      <c r="S7" s="462" t="s">
        <v>669</v>
      </c>
      <c r="T7" s="328" t="s">
        <v>679</v>
      </c>
      <c r="U7" s="328" t="s">
        <v>680</v>
      </c>
      <c r="V7" s="438" t="s">
        <v>796</v>
      </c>
      <c r="W7" s="328" t="s">
        <v>432</v>
      </c>
      <c r="X7" s="356" t="s">
        <v>678</v>
      </c>
      <c r="Y7" s="329" t="s">
        <v>366</v>
      </c>
    </row>
    <row r="8" spans="1:25" ht="12.75">
      <c r="A8" s="453"/>
      <c r="B8" s="456"/>
      <c r="C8" s="334" t="s">
        <v>312</v>
      </c>
      <c r="D8" s="330" t="s">
        <v>328</v>
      </c>
      <c r="E8" s="453"/>
      <c r="F8" s="56" t="s">
        <v>310</v>
      </c>
      <c r="G8" s="327" t="s">
        <v>314</v>
      </c>
      <c r="H8" s="439"/>
      <c r="I8" s="428" t="s">
        <v>324</v>
      </c>
      <c r="J8" s="56" t="s">
        <v>324</v>
      </c>
      <c r="K8" s="330" t="s">
        <v>366</v>
      </c>
      <c r="L8" s="463"/>
      <c r="M8" s="56" t="s">
        <v>616</v>
      </c>
      <c r="N8" s="56" t="s">
        <v>614</v>
      </c>
      <c r="O8" s="447"/>
      <c r="P8" s="56" t="s">
        <v>400</v>
      </c>
      <c r="Q8" s="56" t="s">
        <v>400</v>
      </c>
      <c r="R8" s="363" t="s">
        <v>681</v>
      </c>
      <c r="S8" s="463"/>
      <c r="T8" s="56" t="s">
        <v>676</v>
      </c>
      <c r="U8" s="56" t="s">
        <v>677</v>
      </c>
      <c r="V8" s="439"/>
      <c r="W8" s="56" t="s">
        <v>432</v>
      </c>
      <c r="X8" s="357" t="s">
        <v>678</v>
      </c>
      <c r="Y8" s="330" t="s">
        <v>366</v>
      </c>
    </row>
    <row r="9" spans="1:25" ht="12.75">
      <c r="A9" s="453"/>
      <c r="B9" s="456" t="s">
        <v>309</v>
      </c>
      <c r="C9" s="334" t="s">
        <v>317</v>
      </c>
      <c r="D9" s="330" t="s">
        <v>329</v>
      </c>
      <c r="E9" s="453"/>
      <c r="F9" s="440" t="s">
        <v>316</v>
      </c>
      <c r="G9" s="327" t="s">
        <v>319</v>
      </c>
      <c r="H9" s="440" t="s">
        <v>813</v>
      </c>
      <c r="I9" s="428" t="s">
        <v>424</v>
      </c>
      <c r="J9" s="56" t="s">
        <v>424</v>
      </c>
      <c r="K9" s="330" t="s">
        <v>366</v>
      </c>
      <c r="L9" s="463"/>
      <c r="M9" s="440" t="s">
        <v>603</v>
      </c>
      <c r="N9" s="56" t="s">
        <v>610</v>
      </c>
      <c r="O9" s="448" t="s">
        <v>825</v>
      </c>
      <c r="P9" s="56" t="s">
        <v>324</v>
      </c>
      <c r="Q9" s="357" t="s">
        <v>684</v>
      </c>
      <c r="R9" s="363" t="s">
        <v>681</v>
      </c>
      <c r="S9" s="463"/>
      <c r="T9" s="440" t="s">
        <v>670</v>
      </c>
      <c r="U9" s="56" t="s">
        <v>671</v>
      </c>
      <c r="V9" s="440" t="s">
        <v>821</v>
      </c>
      <c r="W9" s="56" t="s">
        <v>457</v>
      </c>
      <c r="X9" s="357" t="s">
        <v>675</v>
      </c>
      <c r="Y9" s="330" t="s">
        <v>366</v>
      </c>
    </row>
    <row r="10" spans="1:25" ht="12.75">
      <c r="A10" s="453"/>
      <c r="B10" s="456"/>
      <c r="C10" s="334" t="s">
        <v>312</v>
      </c>
      <c r="D10" s="335"/>
      <c r="E10" s="453"/>
      <c r="F10" s="440"/>
      <c r="G10" s="327" t="s">
        <v>323</v>
      </c>
      <c r="H10" s="439"/>
      <c r="I10" s="428" t="s">
        <v>424</v>
      </c>
      <c r="J10" s="56" t="s">
        <v>446</v>
      </c>
      <c r="K10" s="330" t="s">
        <v>366</v>
      </c>
      <c r="L10" s="463"/>
      <c r="M10" s="440"/>
      <c r="N10" s="56" t="s">
        <v>611</v>
      </c>
      <c r="O10" s="447"/>
      <c r="P10" s="56" t="s">
        <v>324</v>
      </c>
      <c r="Q10" s="357" t="s">
        <v>684</v>
      </c>
      <c r="R10" s="363" t="s">
        <v>681</v>
      </c>
      <c r="S10" s="463"/>
      <c r="T10" s="440"/>
      <c r="U10" s="56" t="s">
        <v>672</v>
      </c>
      <c r="V10" s="439"/>
      <c r="W10" s="56" t="s">
        <v>457</v>
      </c>
      <c r="X10" s="357" t="s">
        <v>675</v>
      </c>
      <c r="Y10" s="330" t="s">
        <v>366</v>
      </c>
    </row>
    <row r="11" spans="1:25" ht="12.75">
      <c r="A11" s="453"/>
      <c r="B11" s="456"/>
      <c r="C11" s="334" t="s">
        <v>311</v>
      </c>
      <c r="D11" s="335"/>
      <c r="E11" s="453"/>
      <c r="F11" s="440"/>
      <c r="G11" s="327" t="s">
        <v>321</v>
      </c>
      <c r="H11" s="439"/>
      <c r="I11" s="428" t="s">
        <v>424</v>
      </c>
      <c r="J11" s="56" t="s">
        <v>425</v>
      </c>
      <c r="K11" s="330" t="s">
        <v>366</v>
      </c>
      <c r="L11" s="463"/>
      <c r="M11" s="440"/>
      <c r="N11" s="56" t="s">
        <v>609</v>
      </c>
      <c r="O11" s="447"/>
      <c r="P11" s="56" t="s">
        <v>324</v>
      </c>
      <c r="Q11" s="357" t="s">
        <v>678</v>
      </c>
      <c r="R11" s="363" t="s">
        <v>681</v>
      </c>
      <c r="S11" s="463"/>
      <c r="T11" s="440"/>
      <c r="U11" s="56" t="s">
        <v>673</v>
      </c>
      <c r="V11" s="439"/>
      <c r="W11" s="56" t="s">
        <v>457</v>
      </c>
      <c r="X11" s="357" t="s">
        <v>675</v>
      </c>
      <c r="Y11" s="330" t="s">
        <v>366</v>
      </c>
    </row>
    <row r="12" spans="1:25" ht="13.5" thickBot="1">
      <c r="A12" s="454"/>
      <c r="B12" s="457"/>
      <c r="C12" s="336" t="s">
        <v>318</v>
      </c>
      <c r="D12" s="332" t="s">
        <v>330</v>
      </c>
      <c r="E12" s="454"/>
      <c r="F12" s="458"/>
      <c r="G12" s="344" t="s">
        <v>322</v>
      </c>
      <c r="H12" s="441"/>
      <c r="I12" s="431" t="s">
        <v>424</v>
      </c>
      <c r="J12" s="331" t="s">
        <v>432</v>
      </c>
      <c r="K12" s="332" t="s">
        <v>366</v>
      </c>
      <c r="L12" s="464"/>
      <c r="M12" s="458"/>
      <c r="N12" s="331" t="s">
        <v>612</v>
      </c>
      <c r="O12" s="449"/>
      <c r="P12" s="331" t="s">
        <v>324</v>
      </c>
      <c r="Q12" s="358" t="s">
        <v>678</v>
      </c>
      <c r="R12" s="364" t="s">
        <v>681</v>
      </c>
      <c r="S12" s="464"/>
      <c r="T12" s="458"/>
      <c r="U12" s="331" t="s">
        <v>674</v>
      </c>
      <c r="V12" s="441"/>
      <c r="W12" s="331" t="s">
        <v>457</v>
      </c>
      <c r="X12" s="358" t="s">
        <v>675</v>
      </c>
      <c r="Y12" s="332" t="s">
        <v>366</v>
      </c>
    </row>
    <row r="13" spans="1:25" ht="12.75">
      <c r="A13" s="452" t="s">
        <v>343</v>
      </c>
      <c r="B13" s="455" t="s">
        <v>308</v>
      </c>
      <c r="C13" s="333" t="s">
        <v>311</v>
      </c>
      <c r="D13" s="329" t="s">
        <v>327</v>
      </c>
      <c r="E13" s="453" t="s">
        <v>367</v>
      </c>
      <c r="F13" s="426" t="s">
        <v>375</v>
      </c>
      <c r="G13" s="426" t="s">
        <v>374</v>
      </c>
      <c r="H13" s="438" t="s">
        <v>810</v>
      </c>
      <c r="I13" s="426" t="s">
        <v>324</v>
      </c>
      <c r="J13" s="426" t="s">
        <v>390</v>
      </c>
      <c r="K13" s="430" t="s">
        <v>366</v>
      </c>
      <c r="L13" s="462" t="s">
        <v>559</v>
      </c>
      <c r="M13" s="328" t="s">
        <v>595</v>
      </c>
      <c r="N13" s="328" t="s">
        <v>593</v>
      </c>
      <c r="O13" s="446" t="s">
        <v>799</v>
      </c>
      <c r="P13" s="328" t="s">
        <v>457</v>
      </c>
      <c r="Q13" s="356" t="s">
        <v>684</v>
      </c>
      <c r="R13" s="362" t="s">
        <v>681</v>
      </c>
      <c r="S13" s="462" t="s">
        <v>700</v>
      </c>
      <c r="T13" s="328" t="s">
        <v>706</v>
      </c>
      <c r="U13" s="328" t="s">
        <v>708</v>
      </c>
      <c r="V13" s="438" t="s">
        <v>800</v>
      </c>
      <c r="W13" s="328" t="s">
        <v>457</v>
      </c>
      <c r="X13" s="356" t="s">
        <v>678</v>
      </c>
      <c r="Y13" s="329" t="s">
        <v>366</v>
      </c>
    </row>
    <row r="14" spans="1:25" ht="12.75">
      <c r="A14" s="453"/>
      <c r="B14" s="456"/>
      <c r="C14" s="334" t="s">
        <v>312</v>
      </c>
      <c r="D14" s="330" t="s">
        <v>328</v>
      </c>
      <c r="E14" s="453"/>
      <c r="F14" s="56" t="s">
        <v>376</v>
      </c>
      <c r="G14" s="56" t="s">
        <v>373</v>
      </c>
      <c r="H14" s="439"/>
      <c r="I14" s="56" t="s">
        <v>324</v>
      </c>
      <c r="J14" s="56" t="s">
        <v>324</v>
      </c>
      <c r="K14" s="330" t="s">
        <v>366</v>
      </c>
      <c r="L14" s="463"/>
      <c r="M14" s="56" t="s">
        <v>596</v>
      </c>
      <c r="N14" s="56" t="s">
        <v>594</v>
      </c>
      <c r="O14" s="447"/>
      <c r="P14" s="56" t="s">
        <v>457</v>
      </c>
      <c r="Q14" s="357" t="s">
        <v>685</v>
      </c>
      <c r="R14" s="363" t="s">
        <v>681</v>
      </c>
      <c r="S14" s="463"/>
      <c r="T14" s="56" t="s">
        <v>707</v>
      </c>
      <c r="U14" s="56" t="s">
        <v>709</v>
      </c>
      <c r="V14" s="439"/>
      <c r="W14" s="56" t="s">
        <v>457</v>
      </c>
      <c r="X14" s="357" t="s">
        <v>684</v>
      </c>
      <c r="Y14" s="330" t="s">
        <v>366</v>
      </c>
    </row>
    <row r="15" spans="1:25" ht="12.75">
      <c r="A15" s="453"/>
      <c r="B15" s="456" t="s">
        <v>309</v>
      </c>
      <c r="C15" s="334" t="s">
        <v>317</v>
      </c>
      <c r="D15" s="330" t="s">
        <v>329</v>
      </c>
      <c r="E15" s="453"/>
      <c r="F15" s="440" t="s">
        <v>368</v>
      </c>
      <c r="G15" s="56" t="s">
        <v>371</v>
      </c>
      <c r="H15" s="440" t="s">
        <v>812</v>
      </c>
      <c r="I15" s="56" t="s">
        <v>424</v>
      </c>
      <c r="J15" s="56" t="s">
        <v>426</v>
      </c>
      <c r="K15" s="330" t="s">
        <v>366</v>
      </c>
      <c r="L15" s="463"/>
      <c r="M15" s="440" t="s">
        <v>560</v>
      </c>
      <c r="N15" s="56" t="s">
        <v>589</v>
      </c>
      <c r="O15" s="448" t="s">
        <v>818</v>
      </c>
      <c r="P15" s="56" t="s">
        <v>457</v>
      </c>
      <c r="Q15" s="357" t="s">
        <v>686</v>
      </c>
      <c r="R15" s="363" t="s">
        <v>681</v>
      </c>
      <c r="S15" s="463"/>
      <c r="T15" s="440" t="s">
        <v>701</v>
      </c>
      <c r="U15" s="56" t="s">
        <v>702</v>
      </c>
      <c r="V15" s="440" t="s">
        <v>824</v>
      </c>
      <c r="W15" s="365" t="s">
        <v>324</v>
      </c>
      <c r="X15" s="357" t="s">
        <v>400</v>
      </c>
      <c r="Y15" s="330" t="s">
        <v>366</v>
      </c>
    </row>
    <row r="16" spans="1:25" ht="12.75">
      <c r="A16" s="453"/>
      <c r="B16" s="456"/>
      <c r="C16" s="334" t="s">
        <v>312</v>
      </c>
      <c r="D16" s="335"/>
      <c r="E16" s="453"/>
      <c r="F16" s="440"/>
      <c r="G16" s="56" t="s">
        <v>372</v>
      </c>
      <c r="H16" s="439"/>
      <c r="I16" s="56" t="s">
        <v>424</v>
      </c>
      <c r="J16" s="56" t="s">
        <v>425</v>
      </c>
      <c r="K16" s="330" t="s">
        <v>366</v>
      </c>
      <c r="L16" s="463"/>
      <c r="M16" s="440"/>
      <c r="N16" s="56" t="s">
        <v>590</v>
      </c>
      <c r="O16" s="447"/>
      <c r="P16" s="56" t="s">
        <v>457</v>
      </c>
      <c r="Q16" s="357" t="s">
        <v>678</v>
      </c>
      <c r="R16" s="363" t="s">
        <v>681</v>
      </c>
      <c r="S16" s="463"/>
      <c r="T16" s="440"/>
      <c r="U16" s="56" t="s">
        <v>703</v>
      </c>
      <c r="V16" s="439"/>
      <c r="W16" s="365" t="s">
        <v>324</v>
      </c>
      <c r="X16" s="357" t="s">
        <v>400</v>
      </c>
      <c r="Y16" s="330" t="s">
        <v>366</v>
      </c>
    </row>
    <row r="17" spans="1:25" ht="12.75">
      <c r="A17" s="453"/>
      <c r="B17" s="456"/>
      <c r="C17" s="334" t="s">
        <v>311</v>
      </c>
      <c r="D17" s="335"/>
      <c r="E17" s="453"/>
      <c r="F17" s="440"/>
      <c r="G17" s="56" t="s">
        <v>370</v>
      </c>
      <c r="H17" s="439"/>
      <c r="I17" s="56" t="s">
        <v>424</v>
      </c>
      <c r="J17" s="56" t="s">
        <v>426</v>
      </c>
      <c r="K17" s="330" t="s">
        <v>366</v>
      </c>
      <c r="L17" s="463"/>
      <c r="M17" s="440"/>
      <c r="N17" s="56" t="s">
        <v>591</v>
      </c>
      <c r="O17" s="447"/>
      <c r="P17" s="56" t="s">
        <v>457</v>
      </c>
      <c r="Q17" s="357" t="s">
        <v>684</v>
      </c>
      <c r="R17" s="363" t="s">
        <v>681</v>
      </c>
      <c r="S17" s="463"/>
      <c r="T17" s="440"/>
      <c r="U17" s="56" t="s">
        <v>704</v>
      </c>
      <c r="V17" s="439"/>
      <c r="W17" s="365" t="s">
        <v>324</v>
      </c>
      <c r="X17" s="357" t="s">
        <v>678</v>
      </c>
      <c r="Y17" s="330" t="s">
        <v>366</v>
      </c>
    </row>
    <row r="18" spans="1:25" ht="13.5" thickBot="1">
      <c r="A18" s="454"/>
      <c r="B18" s="457"/>
      <c r="C18" s="336" t="s">
        <v>318</v>
      </c>
      <c r="D18" s="332" t="s">
        <v>330</v>
      </c>
      <c r="E18" s="454"/>
      <c r="F18" s="458"/>
      <c r="G18" s="331" t="s">
        <v>369</v>
      </c>
      <c r="H18" s="441"/>
      <c r="I18" s="429" t="s">
        <v>424</v>
      </c>
      <c r="J18" s="56" t="s">
        <v>425</v>
      </c>
      <c r="K18" s="332" t="s">
        <v>366</v>
      </c>
      <c r="L18" s="464"/>
      <c r="M18" s="458"/>
      <c r="N18" s="331" t="s">
        <v>592</v>
      </c>
      <c r="O18" s="449"/>
      <c r="P18" s="331" t="s">
        <v>457</v>
      </c>
      <c r="Q18" s="358" t="s">
        <v>686</v>
      </c>
      <c r="R18" s="364" t="s">
        <v>681</v>
      </c>
      <c r="S18" s="464"/>
      <c r="T18" s="458"/>
      <c r="U18" s="331" t="s">
        <v>705</v>
      </c>
      <c r="V18" s="441"/>
      <c r="W18" s="366" t="s">
        <v>324</v>
      </c>
      <c r="X18" s="358" t="s">
        <v>678</v>
      </c>
      <c r="Y18" s="332" t="s">
        <v>366</v>
      </c>
    </row>
    <row r="19" spans="1:25" ht="12.75">
      <c r="A19" s="452" t="s">
        <v>345</v>
      </c>
      <c r="B19" s="455" t="s">
        <v>308</v>
      </c>
      <c r="C19" s="333" t="s">
        <v>311</v>
      </c>
      <c r="D19" s="329" t="s">
        <v>327</v>
      </c>
      <c r="E19" s="452" t="s">
        <v>442</v>
      </c>
      <c r="F19" s="328" t="s">
        <v>440</v>
      </c>
      <c r="G19" s="328" t="s">
        <v>438</v>
      </c>
      <c r="H19" s="438" t="s">
        <v>811</v>
      </c>
      <c r="I19" s="328" t="s">
        <v>324</v>
      </c>
      <c r="J19" s="328" t="s">
        <v>390</v>
      </c>
      <c r="K19" s="329" t="s">
        <v>366</v>
      </c>
      <c r="L19" s="462" t="s">
        <v>600</v>
      </c>
      <c r="M19" s="328" t="s">
        <v>623</v>
      </c>
      <c r="N19" s="328" t="s">
        <v>624</v>
      </c>
      <c r="O19" s="446" t="s">
        <v>802</v>
      </c>
      <c r="P19" s="328" t="s">
        <v>400</v>
      </c>
      <c r="Q19" s="356" t="s">
        <v>684</v>
      </c>
      <c r="R19" s="362" t="s">
        <v>681</v>
      </c>
      <c r="S19" s="462" t="s">
        <v>710</v>
      </c>
      <c r="T19" s="328" t="s">
        <v>716</v>
      </c>
      <c r="U19" s="328" t="s">
        <v>717</v>
      </c>
      <c r="V19" s="438" t="s">
        <v>794</v>
      </c>
      <c r="W19" s="328" t="s">
        <v>432</v>
      </c>
      <c r="X19" s="356" t="s">
        <v>678</v>
      </c>
      <c r="Y19" s="329" t="s">
        <v>366</v>
      </c>
    </row>
    <row r="20" spans="1:25" ht="12.75">
      <c r="A20" s="453"/>
      <c r="B20" s="456"/>
      <c r="C20" s="334" t="s">
        <v>312</v>
      </c>
      <c r="D20" s="330" t="s">
        <v>328</v>
      </c>
      <c r="E20" s="453"/>
      <c r="F20" s="56" t="s">
        <v>441</v>
      </c>
      <c r="G20" s="56" t="s">
        <v>439</v>
      </c>
      <c r="H20" s="439"/>
      <c r="I20" s="56" t="s">
        <v>324</v>
      </c>
      <c r="J20" s="56" t="s">
        <v>324</v>
      </c>
      <c r="K20" s="330" t="s">
        <v>366</v>
      </c>
      <c r="L20" s="463"/>
      <c r="M20" s="56" t="s">
        <v>622</v>
      </c>
      <c r="N20" s="56" t="s">
        <v>621</v>
      </c>
      <c r="O20" s="447"/>
      <c r="P20" s="56" t="s">
        <v>400</v>
      </c>
      <c r="Q20" s="357" t="s">
        <v>678</v>
      </c>
      <c r="R20" s="363" t="s">
        <v>681</v>
      </c>
      <c r="S20" s="463"/>
      <c r="T20" s="56" t="s">
        <v>718</v>
      </c>
      <c r="U20" s="56" t="s">
        <v>719</v>
      </c>
      <c r="V20" s="439"/>
      <c r="W20" s="56" t="s">
        <v>432</v>
      </c>
      <c r="X20" s="357" t="s">
        <v>678</v>
      </c>
      <c r="Y20" s="330" t="s">
        <v>366</v>
      </c>
    </row>
    <row r="21" spans="1:25" ht="12.75">
      <c r="A21" s="453"/>
      <c r="B21" s="456" t="s">
        <v>309</v>
      </c>
      <c r="C21" s="334" t="s">
        <v>317</v>
      </c>
      <c r="D21" s="330" t="s">
        <v>329</v>
      </c>
      <c r="E21" s="453"/>
      <c r="F21" s="440" t="s">
        <v>427</v>
      </c>
      <c r="G21" s="56" t="s">
        <v>431</v>
      </c>
      <c r="H21" s="440" t="s">
        <v>816</v>
      </c>
      <c r="I21" s="56" t="s">
        <v>432</v>
      </c>
      <c r="J21" s="56" t="s">
        <v>432</v>
      </c>
      <c r="K21" s="330" t="s">
        <v>366</v>
      </c>
      <c r="L21" s="463"/>
      <c r="M21" s="440" t="s">
        <v>604</v>
      </c>
      <c r="N21" s="56" t="s">
        <v>617</v>
      </c>
      <c r="O21" s="448" t="s">
        <v>819</v>
      </c>
      <c r="P21" s="56" t="s">
        <v>457</v>
      </c>
      <c r="Q21" s="357" t="s">
        <v>685</v>
      </c>
      <c r="R21" s="363" t="s">
        <v>681</v>
      </c>
      <c r="S21" s="463"/>
      <c r="T21" s="440" t="s">
        <v>711</v>
      </c>
      <c r="U21" s="56" t="s">
        <v>712</v>
      </c>
      <c r="V21" s="440" t="s">
        <v>828</v>
      </c>
      <c r="W21" s="365" t="s">
        <v>324</v>
      </c>
      <c r="X21" s="357" t="s">
        <v>684</v>
      </c>
      <c r="Y21" s="330" t="s">
        <v>366</v>
      </c>
    </row>
    <row r="22" spans="1:25" ht="12.75">
      <c r="A22" s="453"/>
      <c r="B22" s="456"/>
      <c r="C22" s="334" t="s">
        <v>312</v>
      </c>
      <c r="D22" s="335"/>
      <c r="E22" s="453"/>
      <c r="F22" s="440"/>
      <c r="G22" s="56" t="s">
        <v>430</v>
      </c>
      <c r="H22" s="439"/>
      <c r="I22" s="56" t="s">
        <v>432</v>
      </c>
      <c r="J22" s="56" t="s">
        <v>432</v>
      </c>
      <c r="K22" s="330" t="s">
        <v>366</v>
      </c>
      <c r="L22" s="463"/>
      <c r="M22" s="440"/>
      <c r="N22" s="56" t="s">
        <v>618</v>
      </c>
      <c r="O22" s="447"/>
      <c r="P22" s="56" t="s">
        <v>457</v>
      </c>
      <c r="Q22" s="357" t="s">
        <v>685</v>
      </c>
      <c r="R22" s="363" t="s">
        <v>681</v>
      </c>
      <c r="S22" s="463"/>
      <c r="T22" s="440"/>
      <c r="U22" s="56" t="s">
        <v>713</v>
      </c>
      <c r="V22" s="439"/>
      <c r="W22" s="365" t="s">
        <v>324</v>
      </c>
      <c r="X22" s="357" t="s">
        <v>684</v>
      </c>
      <c r="Y22" s="330" t="s">
        <v>366</v>
      </c>
    </row>
    <row r="23" spans="1:25" ht="12.75">
      <c r="A23" s="453"/>
      <c r="B23" s="456"/>
      <c r="C23" s="334" t="s">
        <v>311</v>
      </c>
      <c r="D23" s="335"/>
      <c r="E23" s="453"/>
      <c r="F23" s="440"/>
      <c r="G23" s="56" t="s">
        <v>429</v>
      </c>
      <c r="H23" s="439"/>
      <c r="I23" s="56" t="s">
        <v>432</v>
      </c>
      <c r="J23" s="56" t="s">
        <v>424</v>
      </c>
      <c r="K23" s="330" t="s">
        <v>366</v>
      </c>
      <c r="L23" s="463"/>
      <c r="M23" s="440"/>
      <c r="N23" s="56" t="s">
        <v>619</v>
      </c>
      <c r="O23" s="447"/>
      <c r="P23" s="56" t="s">
        <v>457</v>
      </c>
      <c r="Q23" s="357" t="s">
        <v>685</v>
      </c>
      <c r="R23" s="363" t="s">
        <v>681</v>
      </c>
      <c r="S23" s="463"/>
      <c r="T23" s="440"/>
      <c r="U23" s="56" t="s">
        <v>714</v>
      </c>
      <c r="V23" s="439"/>
      <c r="W23" s="365" t="s">
        <v>324</v>
      </c>
      <c r="X23" s="357" t="s">
        <v>684</v>
      </c>
      <c r="Y23" s="330" t="s">
        <v>366</v>
      </c>
    </row>
    <row r="24" spans="1:25" ht="13.5" thickBot="1">
      <c r="A24" s="454"/>
      <c r="B24" s="457"/>
      <c r="C24" s="336" t="s">
        <v>318</v>
      </c>
      <c r="D24" s="332" t="s">
        <v>330</v>
      </c>
      <c r="E24" s="454"/>
      <c r="F24" s="458"/>
      <c r="G24" s="331" t="s">
        <v>428</v>
      </c>
      <c r="H24" s="441"/>
      <c r="I24" s="331" t="s">
        <v>432</v>
      </c>
      <c r="J24" s="331" t="s">
        <v>424</v>
      </c>
      <c r="K24" s="332" t="s">
        <v>366</v>
      </c>
      <c r="L24" s="464"/>
      <c r="M24" s="458"/>
      <c r="N24" s="331" t="s">
        <v>620</v>
      </c>
      <c r="O24" s="449"/>
      <c r="P24" s="331" t="s">
        <v>457</v>
      </c>
      <c r="Q24" s="358" t="s">
        <v>685</v>
      </c>
      <c r="R24" s="364" t="s">
        <v>681</v>
      </c>
      <c r="S24" s="464"/>
      <c r="T24" s="458"/>
      <c r="U24" s="331" t="s">
        <v>715</v>
      </c>
      <c r="V24" s="441"/>
      <c r="W24" s="366" t="s">
        <v>324</v>
      </c>
      <c r="X24" s="358" t="s">
        <v>684</v>
      </c>
      <c r="Y24" s="332" t="s">
        <v>366</v>
      </c>
    </row>
    <row r="25" spans="1:25" ht="12.75">
      <c r="A25" s="452" t="s">
        <v>346</v>
      </c>
      <c r="B25" s="455" t="s">
        <v>308</v>
      </c>
      <c r="C25" s="333" t="s">
        <v>311</v>
      </c>
      <c r="D25" s="329" t="s">
        <v>327</v>
      </c>
      <c r="E25" s="452" t="s">
        <v>443</v>
      </c>
      <c r="F25" s="328" t="s">
        <v>554</v>
      </c>
      <c r="G25" s="328" t="s">
        <v>444</v>
      </c>
      <c r="H25" s="438" t="s">
        <v>808</v>
      </c>
      <c r="I25" s="328" t="s">
        <v>324</v>
      </c>
      <c r="J25" s="328" t="s">
        <v>457</v>
      </c>
      <c r="K25" s="329" t="s">
        <v>366</v>
      </c>
      <c r="L25" s="462" t="s">
        <v>601</v>
      </c>
      <c r="M25" s="328" t="s">
        <v>626</v>
      </c>
      <c r="N25" s="328" t="s">
        <v>477</v>
      </c>
      <c r="O25" s="446" t="s">
        <v>804</v>
      </c>
      <c r="P25" s="328" t="s">
        <v>400</v>
      </c>
      <c r="Q25" s="356" t="s">
        <v>678</v>
      </c>
      <c r="R25" s="362" t="s">
        <v>681</v>
      </c>
      <c r="S25" s="462" t="s">
        <v>720</v>
      </c>
      <c r="T25" s="328" t="s">
        <v>726</v>
      </c>
      <c r="U25" s="328" t="s">
        <v>727</v>
      </c>
      <c r="V25" s="444" t="s">
        <v>795</v>
      </c>
      <c r="W25" s="328" t="s">
        <v>457</v>
      </c>
      <c r="X25" s="356" t="s">
        <v>681</v>
      </c>
      <c r="Y25" s="329" t="s">
        <v>366</v>
      </c>
    </row>
    <row r="26" spans="1:25" ht="12.75">
      <c r="A26" s="453"/>
      <c r="B26" s="456"/>
      <c r="C26" s="334" t="s">
        <v>312</v>
      </c>
      <c r="D26" s="330" t="s">
        <v>328</v>
      </c>
      <c r="E26" s="453"/>
      <c r="F26" s="56" t="s">
        <v>553</v>
      </c>
      <c r="G26" s="56" t="s">
        <v>445</v>
      </c>
      <c r="H26" s="439"/>
      <c r="I26" s="56" t="s">
        <v>324</v>
      </c>
      <c r="J26" s="56" t="s">
        <v>400</v>
      </c>
      <c r="K26" s="330" t="s">
        <v>366</v>
      </c>
      <c r="L26" s="463"/>
      <c r="M26" s="56" t="s">
        <v>627</v>
      </c>
      <c r="N26" s="56" t="s">
        <v>478</v>
      </c>
      <c r="O26" s="447"/>
      <c r="P26" s="56" t="s">
        <v>400</v>
      </c>
      <c r="Q26" s="357" t="s">
        <v>678</v>
      </c>
      <c r="R26" s="363" t="s">
        <v>681</v>
      </c>
      <c r="S26" s="463"/>
      <c r="T26" s="56" t="s">
        <v>729</v>
      </c>
      <c r="U26" s="56" t="s">
        <v>728</v>
      </c>
      <c r="V26" s="445"/>
      <c r="W26" s="56" t="s">
        <v>457</v>
      </c>
      <c r="X26" s="357" t="s">
        <v>681</v>
      </c>
      <c r="Y26" s="330" t="s">
        <v>366</v>
      </c>
    </row>
    <row r="27" spans="1:25" ht="12.75">
      <c r="A27" s="453"/>
      <c r="B27" s="456" t="s">
        <v>309</v>
      </c>
      <c r="C27" s="334" t="s">
        <v>317</v>
      </c>
      <c r="D27" s="330" t="s">
        <v>329</v>
      </c>
      <c r="E27" s="453"/>
      <c r="F27" s="440" t="s">
        <v>597</v>
      </c>
      <c r="G27" s="56" t="s">
        <v>434</v>
      </c>
      <c r="H27" s="440" t="s">
        <v>815</v>
      </c>
      <c r="I27" s="56" t="s">
        <v>432</v>
      </c>
      <c r="J27" s="56" t="s">
        <v>432</v>
      </c>
      <c r="K27" s="330" t="s">
        <v>366</v>
      </c>
      <c r="L27" s="463"/>
      <c r="M27" s="440" t="s">
        <v>542</v>
      </c>
      <c r="N27" s="56" t="s">
        <v>515</v>
      </c>
      <c r="O27" s="448" t="s">
        <v>820</v>
      </c>
      <c r="P27" s="56" t="s">
        <v>457</v>
      </c>
      <c r="Q27" s="357" t="s">
        <v>678</v>
      </c>
      <c r="R27" s="363" t="s">
        <v>681</v>
      </c>
      <c r="S27" s="463"/>
      <c r="T27" s="440" t="s">
        <v>721</v>
      </c>
      <c r="U27" s="56" t="s">
        <v>722</v>
      </c>
      <c r="V27" s="440" t="s">
        <v>829</v>
      </c>
      <c r="W27" s="365" t="s">
        <v>390</v>
      </c>
      <c r="X27" s="357" t="s">
        <v>684</v>
      </c>
      <c r="Y27" s="330" t="s">
        <v>366</v>
      </c>
    </row>
    <row r="28" spans="1:25" ht="12.75">
      <c r="A28" s="453"/>
      <c r="B28" s="456"/>
      <c r="C28" s="334" t="s">
        <v>312</v>
      </c>
      <c r="D28" s="335"/>
      <c r="E28" s="453"/>
      <c r="F28" s="440"/>
      <c r="G28" s="56" t="s">
        <v>435</v>
      </c>
      <c r="H28" s="439"/>
      <c r="I28" s="56" t="s">
        <v>432</v>
      </c>
      <c r="J28" s="56" t="s">
        <v>424</v>
      </c>
      <c r="K28" s="330" t="s">
        <v>366</v>
      </c>
      <c r="L28" s="463"/>
      <c r="M28" s="440"/>
      <c r="N28" s="56" t="s">
        <v>516</v>
      </c>
      <c r="O28" s="447"/>
      <c r="P28" s="56" t="s">
        <v>457</v>
      </c>
      <c r="Q28" s="357" t="s">
        <v>678</v>
      </c>
      <c r="R28" s="363" t="s">
        <v>681</v>
      </c>
      <c r="S28" s="463"/>
      <c r="T28" s="440"/>
      <c r="U28" s="56" t="s">
        <v>723</v>
      </c>
      <c r="V28" s="439"/>
      <c r="W28" s="365" t="s">
        <v>390</v>
      </c>
      <c r="X28" s="357" t="s">
        <v>684</v>
      </c>
      <c r="Y28" s="330" t="s">
        <v>366</v>
      </c>
    </row>
    <row r="29" spans="1:25" ht="12.75">
      <c r="A29" s="453"/>
      <c r="B29" s="456"/>
      <c r="C29" s="334" t="s">
        <v>311</v>
      </c>
      <c r="D29" s="335"/>
      <c r="E29" s="453"/>
      <c r="F29" s="440"/>
      <c r="G29" s="56" t="s">
        <v>436</v>
      </c>
      <c r="H29" s="439"/>
      <c r="I29" s="56" t="s">
        <v>432</v>
      </c>
      <c r="J29" s="56" t="s">
        <v>432</v>
      </c>
      <c r="K29" s="330" t="s">
        <v>366</v>
      </c>
      <c r="L29" s="463"/>
      <c r="M29" s="440"/>
      <c r="N29" s="56" t="s">
        <v>517</v>
      </c>
      <c r="O29" s="447"/>
      <c r="P29" s="56" t="s">
        <v>457</v>
      </c>
      <c r="Q29" s="357" t="s">
        <v>678</v>
      </c>
      <c r="R29" s="363" t="s">
        <v>681</v>
      </c>
      <c r="S29" s="463"/>
      <c r="T29" s="440"/>
      <c r="U29" s="56" t="s">
        <v>724</v>
      </c>
      <c r="V29" s="439"/>
      <c r="W29" s="365" t="s">
        <v>390</v>
      </c>
      <c r="X29" s="357" t="s">
        <v>684</v>
      </c>
      <c r="Y29" s="330" t="s">
        <v>366</v>
      </c>
    </row>
    <row r="30" spans="1:25" ht="13.5" thickBot="1">
      <c r="A30" s="454"/>
      <c r="B30" s="457"/>
      <c r="C30" s="336" t="s">
        <v>318</v>
      </c>
      <c r="D30" s="332" t="s">
        <v>330</v>
      </c>
      <c r="E30" s="454"/>
      <c r="F30" s="458"/>
      <c r="G30" s="331" t="s">
        <v>437</v>
      </c>
      <c r="H30" s="441"/>
      <c r="I30" s="331" t="s">
        <v>432</v>
      </c>
      <c r="J30" s="331" t="s">
        <v>424</v>
      </c>
      <c r="K30" s="332" t="s">
        <v>366</v>
      </c>
      <c r="L30" s="464"/>
      <c r="M30" s="458"/>
      <c r="N30" s="331" t="s">
        <v>625</v>
      </c>
      <c r="O30" s="449"/>
      <c r="P30" s="331" t="s">
        <v>457</v>
      </c>
      <c r="Q30" s="358" t="s">
        <v>678</v>
      </c>
      <c r="R30" s="364" t="s">
        <v>681</v>
      </c>
      <c r="S30" s="464"/>
      <c r="T30" s="458"/>
      <c r="U30" s="331" t="s">
        <v>725</v>
      </c>
      <c r="V30" s="441"/>
      <c r="W30" s="366" t="s">
        <v>390</v>
      </c>
      <c r="X30" s="358" t="s">
        <v>684</v>
      </c>
      <c r="Y30" s="332" t="s">
        <v>366</v>
      </c>
    </row>
    <row r="31" spans="1:25" ht="12.75">
      <c r="A31" s="452" t="s">
        <v>347</v>
      </c>
      <c r="B31" s="455" t="s">
        <v>308</v>
      </c>
      <c r="C31" s="333" t="s">
        <v>311</v>
      </c>
      <c r="D31" s="329" t="s">
        <v>327</v>
      </c>
      <c r="E31" s="452" t="s">
        <v>377</v>
      </c>
      <c r="F31" s="328" t="s">
        <v>383</v>
      </c>
      <c r="G31" s="328" t="s">
        <v>382</v>
      </c>
      <c r="H31" s="438" t="s">
        <v>807</v>
      </c>
      <c r="I31" s="328" t="s">
        <v>324</v>
      </c>
      <c r="J31" s="328" t="s">
        <v>324</v>
      </c>
      <c r="K31" s="329" t="s">
        <v>366</v>
      </c>
      <c r="L31" s="462" t="s">
        <v>556</v>
      </c>
      <c r="M31" s="328" t="s">
        <v>557</v>
      </c>
      <c r="N31" s="328" t="s">
        <v>460</v>
      </c>
      <c r="O31" s="444" t="s">
        <v>795</v>
      </c>
      <c r="P31" s="328" t="s">
        <v>457</v>
      </c>
      <c r="Q31" s="356" t="s">
        <v>685</v>
      </c>
      <c r="R31" s="362" t="s">
        <v>433</v>
      </c>
      <c r="S31" s="462" t="s">
        <v>730</v>
      </c>
      <c r="T31" s="328" t="s">
        <v>736</v>
      </c>
      <c r="U31" s="328" t="s">
        <v>737</v>
      </c>
      <c r="V31" s="444" t="s">
        <v>844</v>
      </c>
      <c r="W31" s="328" t="s">
        <v>432</v>
      </c>
      <c r="X31" s="356" t="s">
        <v>681</v>
      </c>
      <c r="Y31" s="329" t="s">
        <v>366</v>
      </c>
    </row>
    <row r="32" spans="1:25" ht="12.75">
      <c r="A32" s="453"/>
      <c r="B32" s="456"/>
      <c r="C32" s="334" t="s">
        <v>312</v>
      </c>
      <c r="D32" s="330" t="s">
        <v>328</v>
      </c>
      <c r="E32" s="453"/>
      <c r="F32" s="56" t="s">
        <v>384</v>
      </c>
      <c r="G32" s="56" t="s">
        <v>385</v>
      </c>
      <c r="H32" s="439"/>
      <c r="I32" s="56" t="s">
        <v>324</v>
      </c>
      <c r="J32" s="56" t="s">
        <v>390</v>
      </c>
      <c r="K32" s="330" t="s">
        <v>366</v>
      </c>
      <c r="L32" s="463"/>
      <c r="M32" s="56" t="s">
        <v>558</v>
      </c>
      <c r="N32" s="56" t="s">
        <v>459</v>
      </c>
      <c r="O32" s="445"/>
      <c r="P32" s="56" t="s">
        <v>457</v>
      </c>
      <c r="Q32" s="357" t="s">
        <v>432</v>
      </c>
      <c r="R32" s="363" t="s">
        <v>433</v>
      </c>
      <c r="S32" s="463"/>
      <c r="T32" s="56" t="s">
        <v>738</v>
      </c>
      <c r="U32" s="56" t="s">
        <v>739</v>
      </c>
      <c r="V32" s="445"/>
      <c r="W32" s="56" t="s">
        <v>432</v>
      </c>
      <c r="X32" s="357" t="s">
        <v>681</v>
      </c>
      <c r="Y32" s="330" t="s">
        <v>366</v>
      </c>
    </row>
    <row r="33" spans="1:25" ht="12.75">
      <c r="A33" s="453"/>
      <c r="B33" s="456" t="s">
        <v>309</v>
      </c>
      <c r="C33" s="334" t="s">
        <v>317</v>
      </c>
      <c r="D33" s="330" t="s">
        <v>329</v>
      </c>
      <c r="E33" s="453"/>
      <c r="F33" s="440" t="s">
        <v>39</v>
      </c>
      <c r="G33" s="56" t="s">
        <v>381</v>
      </c>
      <c r="H33" s="440" t="s">
        <v>814</v>
      </c>
      <c r="I33" s="56" t="s">
        <v>424</v>
      </c>
      <c r="J33" s="56" t="s">
        <v>425</v>
      </c>
      <c r="K33" s="330" t="s">
        <v>366</v>
      </c>
      <c r="L33" s="463"/>
      <c r="M33" s="440" t="s">
        <v>543</v>
      </c>
      <c r="N33" s="56" t="s">
        <v>511</v>
      </c>
      <c r="O33" s="448" t="s">
        <v>823</v>
      </c>
      <c r="P33" s="56" t="s">
        <v>324</v>
      </c>
      <c r="Q33" s="357" t="s">
        <v>686</v>
      </c>
      <c r="R33" s="363" t="s">
        <v>433</v>
      </c>
      <c r="S33" s="463"/>
      <c r="T33" s="440" t="s">
        <v>731</v>
      </c>
      <c r="U33" s="56" t="s">
        <v>732</v>
      </c>
      <c r="V33" s="440" t="s">
        <v>834</v>
      </c>
      <c r="W33" s="365" t="s">
        <v>400</v>
      </c>
      <c r="X33" s="357" t="s">
        <v>686</v>
      </c>
      <c r="Y33" s="330" t="s">
        <v>366</v>
      </c>
    </row>
    <row r="34" spans="1:25" ht="12.75">
      <c r="A34" s="453"/>
      <c r="B34" s="456"/>
      <c r="C34" s="334" t="s">
        <v>312</v>
      </c>
      <c r="D34" s="335"/>
      <c r="E34" s="453"/>
      <c r="F34" s="440"/>
      <c r="G34" s="56" t="s">
        <v>380</v>
      </c>
      <c r="H34" s="439"/>
      <c r="I34" s="56" t="s">
        <v>424</v>
      </c>
      <c r="J34" s="56" t="s">
        <v>424</v>
      </c>
      <c r="K34" s="330" t="s">
        <v>366</v>
      </c>
      <c r="L34" s="463"/>
      <c r="M34" s="440"/>
      <c r="N34" s="56" t="s">
        <v>512</v>
      </c>
      <c r="O34" s="447"/>
      <c r="P34" s="56" t="s">
        <v>324</v>
      </c>
      <c r="Q34" s="357" t="s">
        <v>686</v>
      </c>
      <c r="R34" s="363" t="s">
        <v>433</v>
      </c>
      <c r="S34" s="463"/>
      <c r="T34" s="440"/>
      <c r="U34" s="56" t="s">
        <v>733</v>
      </c>
      <c r="V34" s="439"/>
      <c r="W34" s="365" t="s">
        <v>400</v>
      </c>
      <c r="X34" s="357" t="s">
        <v>686</v>
      </c>
      <c r="Y34" s="330" t="s">
        <v>366</v>
      </c>
    </row>
    <row r="35" spans="1:25" ht="12.75">
      <c r="A35" s="453"/>
      <c r="B35" s="456"/>
      <c r="C35" s="334" t="s">
        <v>311</v>
      </c>
      <c r="D35" s="335"/>
      <c r="E35" s="453"/>
      <c r="F35" s="440"/>
      <c r="G35" s="56" t="s">
        <v>379</v>
      </c>
      <c r="H35" s="439"/>
      <c r="I35" s="56" t="s">
        <v>424</v>
      </c>
      <c r="J35" s="56" t="s">
        <v>426</v>
      </c>
      <c r="K35" s="330" t="s">
        <v>366</v>
      </c>
      <c r="L35" s="463"/>
      <c r="M35" s="440"/>
      <c r="N35" s="56" t="s">
        <v>513</v>
      </c>
      <c r="O35" s="447"/>
      <c r="P35" s="56" t="s">
        <v>324</v>
      </c>
      <c r="Q35" s="357" t="s">
        <v>684</v>
      </c>
      <c r="R35" s="363" t="s">
        <v>433</v>
      </c>
      <c r="S35" s="463"/>
      <c r="T35" s="440"/>
      <c r="U35" s="56" t="s">
        <v>734</v>
      </c>
      <c r="V35" s="439"/>
      <c r="W35" s="365" t="s">
        <v>400</v>
      </c>
      <c r="X35" s="357" t="s">
        <v>686</v>
      </c>
      <c r="Y35" s="330" t="s">
        <v>366</v>
      </c>
    </row>
    <row r="36" spans="1:25" ht="13.5" thickBot="1">
      <c r="A36" s="454"/>
      <c r="B36" s="457"/>
      <c r="C36" s="336" t="s">
        <v>318</v>
      </c>
      <c r="D36" s="332" t="s">
        <v>330</v>
      </c>
      <c r="E36" s="454"/>
      <c r="F36" s="458"/>
      <c r="G36" s="331" t="s">
        <v>378</v>
      </c>
      <c r="H36" s="441"/>
      <c r="I36" s="429" t="s">
        <v>424</v>
      </c>
      <c r="J36" s="331" t="s">
        <v>424</v>
      </c>
      <c r="K36" s="332" t="s">
        <v>366</v>
      </c>
      <c r="L36" s="471"/>
      <c r="M36" s="472"/>
      <c r="N36" s="429" t="s">
        <v>514</v>
      </c>
      <c r="O36" s="473"/>
      <c r="P36" s="429" t="s">
        <v>324</v>
      </c>
      <c r="Q36" s="432" t="s">
        <v>681</v>
      </c>
      <c r="R36" s="433" t="s">
        <v>433</v>
      </c>
      <c r="S36" s="464"/>
      <c r="T36" s="458"/>
      <c r="U36" s="331" t="s">
        <v>735</v>
      </c>
      <c r="V36" s="441"/>
      <c r="W36" s="366" t="s">
        <v>400</v>
      </c>
      <c r="X36" s="358" t="s">
        <v>686</v>
      </c>
      <c r="Y36" s="332" t="s">
        <v>366</v>
      </c>
    </row>
    <row r="37" spans="1:25" ht="12.75">
      <c r="A37" s="452" t="s">
        <v>348</v>
      </c>
      <c r="B37" s="455" t="s">
        <v>308</v>
      </c>
      <c r="C37" s="333" t="s">
        <v>311</v>
      </c>
      <c r="D37" s="329" t="s">
        <v>327</v>
      </c>
      <c r="E37" s="452" t="s">
        <v>386</v>
      </c>
      <c r="F37" s="328" t="s">
        <v>388</v>
      </c>
      <c r="G37" s="328" t="s">
        <v>391</v>
      </c>
      <c r="H37" s="438" t="s">
        <v>776</v>
      </c>
      <c r="I37" s="328" t="s">
        <v>320</v>
      </c>
      <c r="J37" s="328" t="s">
        <v>320</v>
      </c>
      <c r="K37" s="343" t="s">
        <v>366</v>
      </c>
      <c r="L37" s="465" t="s">
        <v>458</v>
      </c>
      <c r="M37" s="328" t="s">
        <v>526</v>
      </c>
      <c r="N37" s="328" t="s">
        <v>509</v>
      </c>
      <c r="O37" s="446" t="s">
        <v>777</v>
      </c>
      <c r="P37" s="328" t="s">
        <v>476</v>
      </c>
      <c r="Q37" s="356" t="s">
        <v>684</v>
      </c>
      <c r="R37" s="362" t="s">
        <v>681</v>
      </c>
      <c r="S37" s="452" t="s">
        <v>849</v>
      </c>
      <c r="T37" s="356" t="s">
        <v>847</v>
      </c>
      <c r="U37" s="356" t="s">
        <v>355</v>
      </c>
      <c r="V37" s="442" t="s">
        <v>681</v>
      </c>
      <c r="W37" s="356" t="s">
        <v>681</v>
      </c>
      <c r="X37" s="356" t="s">
        <v>846</v>
      </c>
      <c r="Y37" s="329" t="s">
        <v>366</v>
      </c>
    </row>
    <row r="38" spans="1:27" ht="12.75">
      <c r="A38" s="453"/>
      <c r="B38" s="456"/>
      <c r="C38" s="334" t="s">
        <v>312</v>
      </c>
      <c r="D38" s="330" t="s">
        <v>328</v>
      </c>
      <c r="E38" s="453"/>
      <c r="F38" s="56" t="s">
        <v>387</v>
      </c>
      <c r="G38" s="56" t="s">
        <v>389</v>
      </c>
      <c r="H38" s="439"/>
      <c r="I38" s="56" t="s">
        <v>320</v>
      </c>
      <c r="J38" s="56" t="s">
        <v>390</v>
      </c>
      <c r="K38" s="327" t="s">
        <v>366</v>
      </c>
      <c r="L38" s="466"/>
      <c r="M38" s="56" t="s">
        <v>525</v>
      </c>
      <c r="N38" s="56" t="s">
        <v>510</v>
      </c>
      <c r="O38" s="447"/>
      <c r="P38" s="56" t="s">
        <v>476</v>
      </c>
      <c r="Q38" s="357" t="s">
        <v>684</v>
      </c>
      <c r="R38" s="363" t="s">
        <v>681</v>
      </c>
      <c r="S38" s="453"/>
      <c r="T38" s="357" t="s">
        <v>848</v>
      </c>
      <c r="U38" s="357" t="s">
        <v>355</v>
      </c>
      <c r="V38" s="443"/>
      <c r="W38" s="357" t="s">
        <v>681</v>
      </c>
      <c r="X38" s="357" t="s">
        <v>846</v>
      </c>
      <c r="Y38" s="330" t="s">
        <v>366</v>
      </c>
      <c r="AA38" s="359"/>
    </row>
    <row r="39" spans="1:27" ht="12.75">
      <c r="A39" s="453"/>
      <c r="B39" s="456" t="s">
        <v>309</v>
      </c>
      <c r="C39" s="334" t="s">
        <v>317</v>
      </c>
      <c r="D39" s="330" t="s">
        <v>329</v>
      </c>
      <c r="E39" s="453"/>
      <c r="F39" s="440" t="s">
        <v>392</v>
      </c>
      <c r="G39" s="56" t="s">
        <v>393</v>
      </c>
      <c r="H39" s="440" t="s">
        <v>780</v>
      </c>
      <c r="I39" s="56" t="s">
        <v>473</v>
      </c>
      <c r="J39" s="56" t="s">
        <v>397</v>
      </c>
      <c r="K39" s="327" t="s">
        <v>366</v>
      </c>
      <c r="L39" s="466"/>
      <c r="M39" s="440" t="s">
        <v>527</v>
      </c>
      <c r="N39" s="56" t="s">
        <v>505</v>
      </c>
      <c r="O39" s="448" t="s">
        <v>781</v>
      </c>
      <c r="P39" s="56" t="s">
        <v>320</v>
      </c>
      <c r="Q39" s="357" t="s">
        <v>687</v>
      </c>
      <c r="R39" s="363" t="s">
        <v>681</v>
      </c>
      <c r="S39" s="453"/>
      <c r="T39" s="440" t="s">
        <v>850</v>
      </c>
      <c r="U39" s="56" t="s">
        <v>784</v>
      </c>
      <c r="V39" s="440" t="s">
        <v>788</v>
      </c>
      <c r="W39" s="365" t="s">
        <v>476</v>
      </c>
      <c r="X39" s="357" t="s">
        <v>689</v>
      </c>
      <c r="Y39" s="330" t="s">
        <v>366</v>
      </c>
      <c r="AA39" s="360"/>
    </row>
    <row r="40" spans="1:27" ht="12.75">
      <c r="A40" s="453"/>
      <c r="B40" s="456"/>
      <c r="C40" s="334" t="s">
        <v>312</v>
      </c>
      <c r="D40" s="335"/>
      <c r="E40" s="453"/>
      <c r="F40" s="440"/>
      <c r="G40" s="56" t="s">
        <v>394</v>
      </c>
      <c r="H40" s="439"/>
      <c r="I40" s="56" t="s">
        <v>473</v>
      </c>
      <c r="J40" s="56" t="s">
        <v>397</v>
      </c>
      <c r="K40" s="327" t="s">
        <v>366</v>
      </c>
      <c r="L40" s="466"/>
      <c r="M40" s="440"/>
      <c r="N40" s="56" t="s">
        <v>506</v>
      </c>
      <c r="O40" s="447"/>
      <c r="P40" s="56" t="s">
        <v>320</v>
      </c>
      <c r="Q40" s="357" t="s">
        <v>689</v>
      </c>
      <c r="R40" s="363" t="s">
        <v>681</v>
      </c>
      <c r="S40" s="453"/>
      <c r="T40" s="440"/>
      <c r="U40" s="56" t="s">
        <v>785</v>
      </c>
      <c r="V40" s="439"/>
      <c r="W40" s="365" t="s">
        <v>476</v>
      </c>
      <c r="X40" s="357" t="s">
        <v>689</v>
      </c>
      <c r="Y40" s="330" t="s">
        <v>366</v>
      </c>
      <c r="AA40" s="360"/>
    </row>
    <row r="41" spans="1:27" ht="12.75">
      <c r="A41" s="453"/>
      <c r="B41" s="456"/>
      <c r="C41" s="334" t="s">
        <v>311</v>
      </c>
      <c r="D41" s="335"/>
      <c r="E41" s="453"/>
      <c r="F41" s="440"/>
      <c r="G41" s="56" t="s">
        <v>395</v>
      </c>
      <c r="H41" s="439"/>
      <c r="I41" s="56" t="s">
        <v>473</v>
      </c>
      <c r="J41" s="56" t="s">
        <v>397</v>
      </c>
      <c r="K41" s="327" t="s">
        <v>366</v>
      </c>
      <c r="L41" s="466"/>
      <c r="M41" s="440"/>
      <c r="N41" s="56" t="s">
        <v>507</v>
      </c>
      <c r="O41" s="447"/>
      <c r="P41" s="56" t="s">
        <v>320</v>
      </c>
      <c r="Q41" s="357" t="s">
        <v>689</v>
      </c>
      <c r="R41" s="363" t="s">
        <v>681</v>
      </c>
      <c r="S41" s="453"/>
      <c r="T41" s="440"/>
      <c r="U41" s="56" t="s">
        <v>786</v>
      </c>
      <c r="V41" s="439"/>
      <c r="W41" s="365" t="s">
        <v>476</v>
      </c>
      <c r="X41" s="357" t="s">
        <v>675</v>
      </c>
      <c r="Y41" s="330" t="s">
        <v>366</v>
      </c>
      <c r="AA41" s="360"/>
    </row>
    <row r="42" spans="1:27" ht="13.5" thickBot="1">
      <c r="A42" s="454"/>
      <c r="B42" s="457"/>
      <c r="C42" s="336" t="s">
        <v>318</v>
      </c>
      <c r="D42" s="332" t="s">
        <v>330</v>
      </c>
      <c r="E42" s="454"/>
      <c r="F42" s="458"/>
      <c r="G42" s="331" t="s">
        <v>396</v>
      </c>
      <c r="H42" s="441"/>
      <c r="I42" s="331" t="s">
        <v>473</v>
      </c>
      <c r="J42" s="331" t="s">
        <v>397</v>
      </c>
      <c r="K42" s="344" t="s">
        <v>366</v>
      </c>
      <c r="L42" s="467"/>
      <c r="M42" s="458"/>
      <c r="N42" s="331" t="s">
        <v>508</v>
      </c>
      <c r="O42" s="449"/>
      <c r="P42" s="331" t="s">
        <v>320</v>
      </c>
      <c r="Q42" s="358" t="s">
        <v>681</v>
      </c>
      <c r="R42" s="364" t="s">
        <v>681</v>
      </c>
      <c r="S42" s="454"/>
      <c r="T42" s="458"/>
      <c r="U42" s="331" t="s">
        <v>787</v>
      </c>
      <c r="V42" s="441"/>
      <c r="W42" s="366" t="s">
        <v>476</v>
      </c>
      <c r="X42" s="358" t="s">
        <v>689</v>
      </c>
      <c r="Y42" s="332" t="s">
        <v>366</v>
      </c>
      <c r="AA42" s="360"/>
    </row>
    <row r="43" spans="1:27" ht="12.75">
      <c r="A43" s="452" t="s">
        <v>349</v>
      </c>
      <c r="B43" s="455" t="s">
        <v>308</v>
      </c>
      <c r="C43" s="333" t="s">
        <v>311</v>
      </c>
      <c r="D43" s="329" t="s">
        <v>327</v>
      </c>
      <c r="E43" s="452" t="s">
        <v>518</v>
      </c>
      <c r="F43" s="356" t="s">
        <v>535</v>
      </c>
      <c r="G43" s="356" t="s">
        <v>519</v>
      </c>
      <c r="H43" s="438" t="s">
        <v>805</v>
      </c>
      <c r="I43" s="328" t="s">
        <v>324</v>
      </c>
      <c r="J43" s="328" t="s">
        <v>324</v>
      </c>
      <c r="K43" s="343" t="s">
        <v>366</v>
      </c>
      <c r="L43" s="468" t="s">
        <v>561</v>
      </c>
      <c r="M43" s="328" t="s">
        <v>634</v>
      </c>
      <c r="N43" s="328" t="s">
        <v>635</v>
      </c>
      <c r="O43" s="446" t="s">
        <v>798</v>
      </c>
      <c r="P43" s="328" t="s">
        <v>457</v>
      </c>
      <c r="Q43" s="356" t="s">
        <v>678</v>
      </c>
      <c r="R43" s="362" t="s">
        <v>681</v>
      </c>
      <c r="S43" s="462" t="s">
        <v>741</v>
      </c>
      <c r="T43" s="328" t="s">
        <v>754</v>
      </c>
      <c r="U43" s="328" t="s">
        <v>753</v>
      </c>
      <c r="V43" s="438" t="s">
        <v>803</v>
      </c>
      <c r="W43" s="328" t="s">
        <v>400</v>
      </c>
      <c r="X43" s="356" t="s">
        <v>686</v>
      </c>
      <c r="Y43" s="329" t="s">
        <v>433</v>
      </c>
      <c r="AA43" s="359"/>
    </row>
    <row r="44" spans="1:25" ht="12.75">
      <c r="A44" s="453"/>
      <c r="B44" s="456"/>
      <c r="C44" s="334" t="s">
        <v>312</v>
      </c>
      <c r="D44" s="330" t="s">
        <v>328</v>
      </c>
      <c r="E44" s="453"/>
      <c r="F44" s="357" t="s">
        <v>398</v>
      </c>
      <c r="G44" s="357" t="s">
        <v>520</v>
      </c>
      <c r="H44" s="439"/>
      <c r="I44" s="56" t="s">
        <v>324</v>
      </c>
      <c r="J44" s="56" t="s">
        <v>324</v>
      </c>
      <c r="K44" s="327" t="s">
        <v>366</v>
      </c>
      <c r="L44" s="469"/>
      <c r="M44" s="56" t="s">
        <v>633</v>
      </c>
      <c r="N44" s="56" t="s">
        <v>632</v>
      </c>
      <c r="O44" s="447"/>
      <c r="P44" s="56" t="s">
        <v>457</v>
      </c>
      <c r="Q44" s="357" t="s">
        <v>678</v>
      </c>
      <c r="R44" s="363" t="s">
        <v>681</v>
      </c>
      <c r="S44" s="463"/>
      <c r="T44" s="56" t="s">
        <v>755</v>
      </c>
      <c r="U44" s="56" t="s">
        <v>756</v>
      </c>
      <c r="V44" s="439"/>
      <c r="W44" s="56" t="s">
        <v>400</v>
      </c>
      <c r="X44" s="357" t="s">
        <v>686</v>
      </c>
      <c r="Y44" s="330" t="s">
        <v>433</v>
      </c>
    </row>
    <row r="45" spans="1:25" ht="12.75">
      <c r="A45" s="453"/>
      <c r="B45" s="456" t="s">
        <v>309</v>
      </c>
      <c r="C45" s="334" t="s">
        <v>317</v>
      </c>
      <c r="D45" s="330" t="s">
        <v>329</v>
      </c>
      <c r="E45" s="453"/>
      <c r="F45" s="440" t="s">
        <v>402</v>
      </c>
      <c r="G45" s="56" t="s">
        <v>521</v>
      </c>
      <c r="H45" s="440" t="s">
        <v>827</v>
      </c>
      <c r="I45" s="56" t="s">
        <v>457</v>
      </c>
      <c r="J45" s="56" t="s">
        <v>457</v>
      </c>
      <c r="K45" s="327" t="s">
        <v>366</v>
      </c>
      <c r="L45" s="469"/>
      <c r="M45" s="440" t="s">
        <v>562</v>
      </c>
      <c r="N45" s="56" t="s">
        <v>631</v>
      </c>
      <c r="O45" s="448" t="s">
        <v>822</v>
      </c>
      <c r="P45" s="56" t="s">
        <v>400</v>
      </c>
      <c r="Q45" s="357" t="s">
        <v>684</v>
      </c>
      <c r="R45" s="363" t="s">
        <v>681</v>
      </c>
      <c r="S45" s="463"/>
      <c r="T45" s="440" t="s">
        <v>743</v>
      </c>
      <c r="U45" s="56" t="s">
        <v>748</v>
      </c>
      <c r="V45" s="440" t="s">
        <v>826</v>
      </c>
      <c r="W45" s="365" t="s">
        <v>390</v>
      </c>
      <c r="X45" s="357" t="s">
        <v>684</v>
      </c>
      <c r="Y45" s="330" t="s">
        <v>433</v>
      </c>
    </row>
    <row r="46" spans="1:25" ht="12.75">
      <c r="A46" s="453"/>
      <c r="B46" s="456"/>
      <c r="C46" s="334" t="s">
        <v>312</v>
      </c>
      <c r="D46" s="335"/>
      <c r="E46" s="453"/>
      <c r="F46" s="440"/>
      <c r="G46" s="56" t="s">
        <v>522</v>
      </c>
      <c r="H46" s="439"/>
      <c r="I46" s="56" t="s">
        <v>457</v>
      </c>
      <c r="J46" s="56" t="s">
        <v>457</v>
      </c>
      <c r="K46" s="327" t="s">
        <v>366</v>
      </c>
      <c r="L46" s="469"/>
      <c r="M46" s="440"/>
      <c r="N46" s="56" t="s">
        <v>628</v>
      </c>
      <c r="O46" s="447"/>
      <c r="P46" s="56" t="s">
        <v>400</v>
      </c>
      <c r="Q46" s="357" t="s">
        <v>685</v>
      </c>
      <c r="R46" s="363" t="s">
        <v>681</v>
      </c>
      <c r="S46" s="463"/>
      <c r="T46" s="440"/>
      <c r="U46" s="56" t="s">
        <v>749</v>
      </c>
      <c r="V46" s="439"/>
      <c r="W46" s="365" t="s">
        <v>390</v>
      </c>
      <c r="X46" s="357" t="s">
        <v>684</v>
      </c>
      <c r="Y46" s="330" t="s">
        <v>433</v>
      </c>
    </row>
    <row r="47" spans="1:25" ht="12.75">
      <c r="A47" s="453"/>
      <c r="B47" s="456"/>
      <c r="C47" s="334" t="s">
        <v>311</v>
      </c>
      <c r="D47" s="335"/>
      <c r="E47" s="453"/>
      <c r="F47" s="440"/>
      <c r="G47" s="56" t="s">
        <v>523</v>
      </c>
      <c r="H47" s="439"/>
      <c r="I47" s="56" t="s">
        <v>432</v>
      </c>
      <c r="J47" s="56" t="s">
        <v>424</v>
      </c>
      <c r="K47" s="327" t="s">
        <v>366</v>
      </c>
      <c r="L47" s="469"/>
      <c r="M47" s="440"/>
      <c r="N47" s="357" t="s">
        <v>630</v>
      </c>
      <c r="O47" s="447"/>
      <c r="P47" s="357" t="s">
        <v>400</v>
      </c>
      <c r="Q47" s="357" t="s">
        <v>684</v>
      </c>
      <c r="R47" s="363" t="s">
        <v>681</v>
      </c>
      <c r="S47" s="463"/>
      <c r="T47" s="440"/>
      <c r="U47" s="56" t="s">
        <v>750</v>
      </c>
      <c r="V47" s="439"/>
      <c r="W47" s="365" t="s">
        <v>390</v>
      </c>
      <c r="X47" s="357" t="s">
        <v>681</v>
      </c>
      <c r="Y47" s="330" t="s">
        <v>433</v>
      </c>
    </row>
    <row r="48" spans="1:25" ht="13.5" thickBot="1">
      <c r="A48" s="454"/>
      <c r="B48" s="457"/>
      <c r="C48" s="336" t="s">
        <v>318</v>
      </c>
      <c r="D48" s="332" t="s">
        <v>330</v>
      </c>
      <c r="E48" s="454"/>
      <c r="F48" s="458"/>
      <c r="G48" s="331" t="s">
        <v>524</v>
      </c>
      <c r="H48" s="441"/>
      <c r="I48" s="331" t="s">
        <v>432</v>
      </c>
      <c r="J48" s="331" t="s">
        <v>424</v>
      </c>
      <c r="K48" s="344" t="s">
        <v>366</v>
      </c>
      <c r="L48" s="470"/>
      <c r="M48" s="458"/>
      <c r="N48" s="331" t="s">
        <v>629</v>
      </c>
      <c r="O48" s="449"/>
      <c r="P48" s="331" t="s">
        <v>400</v>
      </c>
      <c r="Q48" s="358" t="s">
        <v>687</v>
      </c>
      <c r="R48" s="364" t="s">
        <v>681</v>
      </c>
      <c r="S48" s="464"/>
      <c r="T48" s="458"/>
      <c r="U48" s="331" t="s">
        <v>751</v>
      </c>
      <c r="V48" s="441"/>
      <c r="W48" s="366" t="s">
        <v>390</v>
      </c>
      <c r="X48" s="358" t="s">
        <v>681</v>
      </c>
      <c r="Y48" s="332" t="s">
        <v>433</v>
      </c>
    </row>
    <row r="49" spans="1:25" ht="12.75">
      <c r="A49" s="452" t="s">
        <v>350</v>
      </c>
      <c r="B49" s="455" t="s">
        <v>308</v>
      </c>
      <c r="C49" s="333" t="s">
        <v>311</v>
      </c>
      <c r="D49" s="329" t="s">
        <v>327</v>
      </c>
      <c r="E49" s="452" t="s">
        <v>447</v>
      </c>
      <c r="F49" s="328" t="s">
        <v>455</v>
      </c>
      <c r="G49" s="328" t="s">
        <v>448</v>
      </c>
      <c r="H49" s="438" t="s">
        <v>806</v>
      </c>
      <c r="I49" s="328" t="s">
        <v>324</v>
      </c>
      <c r="J49" s="328" t="s">
        <v>390</v>
      </c>
      <c r="K49" s="343" t="s">
        <v>366</v>
      </c>
      <c r="L49" s="468" t="s">
        <v>598</v>
      </c>
      <c r="M49" s="328" t="s">
        <v>638</v>
      </c>
      <c r="N49" s="328" t="s">
        <v>639</v>
      </c>
      <c r="O49" s="444" t="s">
        <v>797</v>
      </c>
      <c r="P49" s="328" t="s">
        <v>432</v>
      </c>
      <c r="Q49" s="356" t="s">
        <v>681</v>
      </c>
      <c r="R49" s="362" t="s">
        <v>681</v>
      </c>
      <c r="S49" s="462" t="s">
        <v>740</v>
      </c>
      <c r="T49" s="328" t="s">
        <v>760</v>
      </c>
      <c r="U49" s="328" t="s">
        <v>758</v>
      </c>
      <c r="V49" s="438" t="s">
        <v>845</v>
      </c>
      <c r="W49" s="328" t="s">
        <v>400</v>
      </c>
      <c r="X49" s="356" t="s">
        <v>686</v>
      </c>
      <c r="Y49" s="329" t="s">
        <v>433</v>
      </c>
    </row>
    <row r="50" spans="1:29" ht="12.75">
      <c r="A50" s="453"/>
      <c r="B50" s="456"/>
      <c r="C50" s="334" t="s">
        <v>312</v>
      </c>
      <c r="D50" s="330" t="s">
        <v>328</v>
      </c>
      <c r="E50" s="453"/>
      <c r="F50" s="56" t="s">
        <v>456</v>
      </c>
      <c r="G50" s="56" t="s">
        <v>449</v>
      </c>
      <c r="H50" s="439"/>
      <c r="I50" s="56" t="s">
        <v>324</v>
      </c>
      <c r="J50" s="56" t="s">
        <v>324</v>
      </c>
      <c r="K50" s="327" t="s">
        <v>366</v>
      </c>
      <c r="L50" s="469"/>
      <c r="M50" s="56" t="s">
        <v>637</v>
      </c>
      <c r="N50" s="56" t="s">
        <v>636</v>
      </c>
      <c r="O50" s="445"/>
      <c r="P50" s="56" t="s">
        <v>432</v>
      </c>
      <c r="Q50" s="357" t="s">
        <v>681</v>
      </c>
      <c r="R50" s="363" t="s">
        <v>681</v>
      </c>
      <c r="S50" s="463"/>
      <c r="T50" s="56" t="s">
        <v>759</v>
      </c>
      <c r="U50" s="56" t="s">
        <v>757</v>
      </c>
      <c r="V50" s="439"/>
      <c r="W50" s="56" t="s">
        <v>400</v>
      </c>
      <c r="X50" s="357" t="s">
        <v>686</v>
      </c>
      <c r="Y50" s="330" t="s">
        <v>433</v>
      </c>
      <c r="AC50" s="48"/>
    </row>
    <row r="51" spans="1:27" ht="12.75">
      <c r="A51" s="453"/>
      <c r="B51" s="456" t="s">
        <v>309</v>
      </c>
      <c r="C51" s="334" t="s">
        <v>317</v>
      </c>
      <c r="D51" s="330" t="s">
        <v>329</v>
      </c>
      <c r="E51" s="453"/>
      <c r="F51" s="440" t="s">
        <v>454</v>
      </c>
      <c r="G51" s="56" t="s">
        <v>452</v>
      </c>
      <c r="H51" s="440" t="s">
        <v>817</v>
      </c>
      <c r="I51" s="56" t="s">
        <v>432</v>
      </c>
      <c r="J51" s="56" t="s">
        <v>424</v>
      </c>
      <c r="K51" s="327" t="s">
        <v>366</v>
      </c>
      <c r="L51" s="469"/>
      <c r="M51" s="440" t="s">
        <v>605</v>
      </c>
      <c r="N51" s="56" t="s">
        <v>341</v>
      </c>
      <c r="O51" s="450" t="s">
        <v>681</v>
      </c>
      <c r="P51" s="357" t="s">
        <v>681</v>
      </c>
      <c r="Q51" s="357" t="s">
        <v>686</v>
      </c>
      <c r="R51" s="363" t="s">
        <v>681</v>
      </c>
      <c r="S51" s="463"/>
      <c r="T51" s="440" t="s">
        <v>761</v>
      </c>
      <c r="U51" s="56" t="s">
        <v>762</v>
      </c>
      <c r="V51" s="440" t="s">
        <v>839</v>
      </c>
      <c r="W51" s="365" t="s">
        <v>324</v>
      </c>
      <c r="X51" s="357" t="s">
        <v>678</v>
      </c>
      <c r="Y51" s="330" t="s">
        <v>433</v>
      </c>
      <c r="AA51" s="48"/>
    </row>
    <row r="52" spans="1:25" ht="12.75">
      <c r="A52" s="453"/>
      <c r="B52" s="456"/>
      <c r="C52" s="334" t="s">
        <v>312</v>
      </c>
      <c r="D52" s="335"/>
      <c r="E52" s="453"/>
      <c r="F52" s="440"/>
      <c r="G52" s="56" t="s">
        <v>451</v>
      </c>
      <c r="H52" s="439"/>
      <c r="I52" s="56" t="s">
        <v>432</v>
      </c>
      <c r="J52" s="56" t="s">
        <v>457</v>
      </c>
      <c r="K52" s="327" t="s">
        <v>366</v>
      </c>
      <c r="L52" s="469"/>
      <c r="M52" s="440"/>
      <c r="N52" s="56" t="s">
        <v>341</v>
      </c>
      <c r="O52" s="450"/>
      <c r="P52" s="357" t="s">
        <v>681</v>
      </c>
      <c r="Q52" s="357" t="s">
        <v>686</v>
      </c>
      <c r="R52" s="363" t="s">
        <v>681</v>
      </c>
      <c r="S52" s="463"/>
      <c r="T52" s="440"/>
      <c r="U52" s="56" t="s">
        <v>516</v>
      </c>
      <c r="V52" s="439"/>
      <c r="W52" s="365" t="s">
        <v>324</v>
      </c>
      <c r="X52" s="357" t="s">
        <v>678</v>
      </c>
      <c r="Y52" s="330" t="s">
        <v>433</v>
      </c>
    </row>
    <row r="53" spans="1:25" ht="12.75">
      <c r="A53" s="453"/>
      <c r="B53" s="456"/>
      <c r="C53" s="334" t="s">
        <v>311</v>
      </c>
      <c r="D53" s="335"/>
      <c r="E53" s="453"/>
      <c r="F53" s="440"/>
      <c r="G53" s="56" t="s">
        <v>453</v>
      </c>
      <c r="H53" s="439"/>
      <c r="I53" s="56" t="s">
        <v>432</v>
      </c>
      <c r="J53" s="56" t="s">
        <v>424</v>
      </c>
      <c r="K53" s="327" t="s">
        <v>366</v>
      </c>
      <c r="L53" s="469"/>
      <c r="M53" s="440"/>
      <c r="N53" s="56" t="s">
        <v>341</v>
      </c>
      <c r="O53" s="450"/>
      <c r="P53" s="357" t="s">
        <v>681</v>
      </c>
      <c r="Q53" s="357" t="s">
        <v>681</v>
      </c>
      <c r="R53" s="363" t="s">
        <v>681</v>
      </c>
      <c r="S53" s="463"/>
      <c r="T53" s="440"/>
      <c r="U53" s="56" t="s">
        <v>764</v>
      </c>
      <c r="V53" s="439"/>
      <c r="W53" s="365" t="s">
        <v>324</v>
      </c>
      <c r="X53" s="357" t="s">
        <v>678</v>
      </c>
      <c r="Y53" s="330" t="s">
        <v>433</v>
      </c>
    </row>
    <row r="54" spans="1:25" ht="13.5" thickBot="1">
      <c r="A54" s="454"/>
      <c r="B54" s="457"/>
      <c r="C54" s="336" t="s">
        <v>318</v>
      </c>
      <c r="D54" s="332" t="s">
        <v>330</v>
      </c>
      <c r="E54" s="454"/>
      <c r="F54" s="458"/>
      <c r="G54" s="331" t="s">
        <v>450</v>
      </c>
      <c r="H54" s="441"/>
      <c r="I54" s="331" t="s">
        <v>432</v>
      </c>
      <c r="J54" s="331" t="s">
        <v>457</v>
      </c>
      <c r="K54" s="344" t="s">
        <v>366</v>
      </c>
      <c r="L54" s="470"/>
      <c r="M54" s="458"/>
      <c r="N54" s="331" t="s">
        <v>341</v>
      </c>
      <c r="O54" s="451"/>
      <c r="P54" s="358" t="s">
        <v>681</v>
      </c>
      <c r="Q54" s="358" t="s">
        <v>681</v>
      </c>
      <c r="R54" s="364" t="s">
        <v>681</v>
      </c>
      <c r="S54" s="464"/>
      <c r="T54" s="458"/>
      <c r="U54" s="331" t="s">
        <v>763</v>
      </c>
      <c r="V54" s="441"/>
      <c r="W54" s="366" t="s">
        <v>324</v>
      </c>
      <c r="X54" s="358" t="s">
        <v>678</v>
      </c>
      <c r="Y54" s="332" t="s">
        <v>433</v>
      </c>
    </row>
    <row r="55" spans="1:27" ht="12.75">
      <c r="A55" s="452" t="s">
        <v>351</v>
      </c>
      <c r="B55" s="455" t="s">
        <v>308</v>
      </c>
      <c r="C55" s="333" t="s">
        <v>311</v>
      </c>
      <c r="D55" s="329" t="s">
        <v>327</v>
      </c>
      <c r="E55" s="452" t="s">
        <v>548</v>
      </c>
      <c r="F55" s="328" t="s">
        <v>538</v>
      </c>
      <c r="G55" s="328" t="s">
        <v>537</v>
      </c>
      <c r="H55" s="438" t="s">
        <v>778</v>
      </c>
      <c r="I55" s="328" t="s">
        <v>320</v>
      </c>
      <c r="J55" s="328" t="s">
        <v>324</v>
      </c>
      <c r="K55" s="343" t="s">
        <v>366</v>
      </c>
      <c r="L55" s="465" t="s">
        <v>602</v>
      </c>
      <c r="M55" s="328" t="s">
        <v>530</v>
      </c>
      <c r="N55" s="328" t="s">
        <v>474</v>
      </c>
      <c r="O55" s="446" t="s">
        <v>779</v>
      </c>
      <c r="P55" s="328" t="s">
        <v>476</v>
      </c>
      <c r="Q55" s="356" t="s">
        <v>685</v>
      </c>
      <c r="R55" s="362" t="s">
        <v>681</v>
      </c>
      <c r="S55" s="452" t="s">
        <v>742</v>
      </c>
      <c r="T55" s="328" t="s">
        <v>852</v>
      </c>
      <c r="U55" s="328" t="s">
        <v>355</v>
      </c>
      <c r="V55" s="442" t="s">
        <v>681</v>
      </c>
      <c r="W55" s="356" t="s">
        <v>681</v>
      </c>
      <c r="X55" s="356" t="s">
        <v>675</v>
      </c>
      <c r="Y55" s="329" t="s">
        <v>366</v>
      </c>
      <c r="AA55" s="361"/>
    </row>
    <row r="56" spans="1:25" ht="12.75">
      <c r="A56" s="453"/>
      <c r="B56" s="456"/>
      <c r="C56" s="334" t="s">
        <v>312</v>
      </c>
      <c r="D56" s="330" t="s">
        <v>328</v>
      </c>
      <c r="E56" s="453"/>
      <c r="F56" s="56" t="s">
        <v>539</v>
      </c>
      <c r="G56" s="56" t="s">
        <v>540</v>
      </c>
      <c r="H56" s="439"/>
      <c r="I56" s="56" t="s">
        <v>320</v>
      </c>
      <c r="J56" s="56" t="s">
        <v>390</v>
      </c>
      <c r="K56" s="327" t="s">
        <v>366</v>
      </c>
      <c r="L56" s="466"/>
      <c r="M56" s="56" t="s">
        <v>529</v>
      </c>
      <c r="N56" s="56" t="s">
        <v>475</v>
      </c>
      <c r="O56" s="447"/>
      <c r="P56" s="56" t="s">
        <v>476</v>
      </c>
      <c r="Q56" s="357" t="s">
        <v>685</v>
      </c>
      <c r="R56" s="363" t="s">
        <v>681</v>
      </c>
      <c r="S56" s="453"/>
      <c r="T56" s="56" t="s">
        <v>851</v>
      </c>
      <c r="U56" s="56" t="s">
        <v>355</v>
      </c>
      <c r="V56" s="443"/>
      <c r="W56" s="357" t="s">
        <v>681</v>
      </c>
      <c r="X56" s="357" t="s">
        <v>675</v>
      </c>
      <c r="Y56" s="330" t="s">
        <v>366</v>
      </c>
    </row>
    <row r="57" spans="1:25" ht="12.75">
      <c r="A57" s="453"/>
      <c r="B57" s="456" t="s">
        <v>309</v>
      </c>
      <c r="C57" s="334" t="s">
        <v>317</v>
      </c>
      <c r="D57" s="330" t="s">
        <v>329</v>
      </c>
      <c r="E57" s="453"/>
      <c r="F57" s="440" t="s">
        <v>547</v>
      </c>
      <c r="G57" s="56" t="s">
        <v>552</v>
      </c>
      <c r="H57" s="440" t="s">
        <v>783</v>
      </c>
      <c r="I57" s="56" t="s">
        <v>473</v>
      </c>
      <c r="J57" s="56" t="s">
        <v>555</v>
      </c>
      <c r="K57" s="327" t="s">
        <v>366</v>
      </c>
      <c r="L57" s="466"/>
      <c r="M57" s="440" t="s">
        <v>528</v>
      </c>
      <c r="N57" s="56" t="s">
        <v>533</v>
      </c>
      <c r="O57" s="448" t="s">
        <v>782</v>
      </c>
      <c r="P57" s="56" t="s">
        <v>320</v>
      </c>
      <c r="Q57" s="357" t="s">
        <v>687</v>
      </c>
      <c r="R57" s="363" t="s">
        <v>681</v>
      </c>
      <c r="S57" s="453"/>
      <c r="T57" s="440" t="s">
        <v>853</v>
      </c>
      <c r="U57" s="56" t="s">
        <v>789</v>
      </c>
      <c r="V57" s="440" t="s">
        <v>793</v>
      </c>
      <c r="W57" s="365" t="s">
        <v>476</v>
      </c>
      <c r="X57" s="56" t="s">
        <v>320</v>
      </c>
      <c r="Y57" s="330" t="s">
        <v>366</v>
      </c>
    </row>
    <row r="58" spans="1:25" ht="12.75">
      <c r="A58" s="453"/>
      <c r="B58" s="456"/>
      <c r="C58" s="334" t="s">
        <v>312</v>
      </c>
      <c r="D58" s="335"/>
      <c r="E58" s="453"/>
      <c r="F58" s="440"/>
      <c r="G58" s="56" t="s">
        <v>551</v>
      </c>
      <c r="H58" s="439"/>
      <c r="I58" s="56" t="s">
        <v>473</v>
      </c>
      <c r="J58" s="56" t="s">
        <v>555</v>
      </c>
      <c r="K58" s="327" t="s">
        <v>366</v>
      </c>
      <c r="L58" s="466"/>
      <c r="M58" s="440"/>
      <c r="N58" s="56" t="s">
        <v>534</v>
      </c>
      <c r="O58" s="447"/>
      <c r="P58" s="56" t="s">
        <v>320</v>
      </c>
      <c r="Q58" s="357" t="s">
        <v>687</v>
      </c>
      <c r="R58" s="363" t="s">
        <v>681</v>
      </c>
      <c r="S58" s="453"/>
      <c r="T58" s="440"/>
      <c r="U58" s="56" t="s">
        <v>790</v>
      </c>
      <c r="V58" s="439"/>
      <c r="W58" s="365" t="s">
        <v>476</v>
      </c>
      <c r="X58" s="56" t="s">
        <v>320</v>
      </c>
      <c r="Y58" s="330" t="s">
        <v>366</v>
      </c>
    </row>
    <row r="59" spans="1:25" ht="12.75">
      <c r="A59" s="453"/>
      <c r="B59" s="456"/>
      <c r="C59" s="334" t="s">
        <v>311</v>
      </c>
      <c r="D59" s="335"/>
      <c r="E59" s="453"/>
      <c r="F59" s="440"/>
      <c r="G59" s="56" t="s">
        <v>550</v>
      </c>
      <c r="H59" s="439"/>
      <c r="I59" s="56" t="s">
        <v>473</v>
      </c>
      <c r="J59" s="56" t="s">
        <v>555</v>
      </c>
      <c r="K59" s="327" t="s">
        <v>366</v>
      </c>
      <c r="L59" s="466"/>
      <c r="M59" s="440"/>
      <c r="N59" s="56" t="s">
        <v>532</v>
      </c>
      <c r="O59" s="447"/>
      <c r="P59" s="56" t="s">
        <v>320</v>
      </c>
      <c r="Q59" s="357" t="s">
        <v>685</v>
      </c>
      <c r="R59" s="363" t="s">
        <v>681</v>
      </c>
      <c r="S59" s="453"/>
      <c r="T59" s="440"/>
      <c r="U59" s="56" t="s">
        <v>791</v>
      </c>
      <c r="V59" s="439"/>
      <c r="W59" s="365" t="s">
        <v>476</v>
      </c>
      <c r="X59" s="56" t="s">
        <v>476</v>
      </c>
      <c r="Y59" s="330" t="s">
        <v>366</v>
      </c>
    </row>
    <row r="60" spans="1:25" ht="13.5" thickBot="1">
      <c r="A60" s="454"/>
      <c r="B60" s="457"/>
      <c r="C60" s="336" t="s">
        <v>318</v>
      </c>
      <c r="D60" s="332" t="s">
        <v>330</v>
      </c>
      <c r="E60" s="454"/>
      <c r="F60" s="458"/>
      <c r="G60" s="331" t="s">
        <v>549</v>
      </c>
      <c r="H60" s="441"/>
      <c r="I60" s="331" t="s">
        <v>473</v>
      </c>
      <c r="J60" s="331" t="s">
        <v>555</v>
      </c>
      <c r="K60" s="344" t="s">
        <v>366</v>
      </c>
      <c r="L60" s="467"/>
      <c r="M60" s="458"/>
      <c r="N60" s="331" t="s">
        <v>531</v>
      </c>
      <c r="O60" s="449"/>
      <c r="P60" s="331" t="s">
        <v>320</v>
      </c>
      <c r="Q60" s="358" t="s">
        <v>685</v>
      </c>
      <c r="R60" s="364" t="s">
        <v>681</v>
      </c>
      <c r="S60" s="454"/>
      <c r="T60" s="458"/>
      <c r="U60" s="331" t="s">
        <v>792</v>
      </c>
      <c r="V60" s="441"/>
      <c r="W60" s="366" t="s">
        <v>476</v>
      </c>
      <c r="X60" s="331" t="s">
        <v>476</v>
      </c>
      <c r="Y60" s="332" t="s">
        <v>366</v>
      </c>
    </row>
    <row r="61" spans="1:25" ht="12.75">
      <c r="A61" s="452" t="s">
        <v>688</v>
      </c>
      <c r="B61" s="455" t="s">
        <v>308</v>
      </c>
      <c r="C61" s="333" t="s">
        <v>690</v>
      </c>
      <c r="D61" s="329" t="s">
        <v>327</v>
      </c>
      <c r="E61" s="452" t="s">
        <v>682</v>
      </c>
      <c r="F61" s="328" t="s">
        <v>692</v>
      </c>
      <c r="G61" s="328" t="s">
        <v>696</v>
      </c>
      <c r="H61" s="438" t="s">
        <v>854</v>
      </c>
      <c r="I61" s="328" t="s">
        <v>476</v>
      </c>
      <c r="J61" s="328" t="s">
        <v>555</v>
      </c>
      <c r="K61" s="343" t="s">
        <v>366</v>
      </c>
      <c r="L61" s="465" t="s">
        <v>606</v>
      </c>
      <c r="M61" s="328" t="s">
        <v>607</v>
      </c>
      <c r="N61" s="328" t="s">
        <v>357</v>
      </c>
      <c r="O61" s="446"/>
      <c r="P61" s="328"/>
      <c r="Q61" s="328"/>
      <c r="R61" s="329" t="s">
        <v>433</v>
      </c>
      <c r="S61" s="452" t="s">
        <v>606</v>
      </c>
      <c r="T61" s="328" t="s">
        <v>607</v>
      </c>
      <c r="U61" s="328" t="s">
        <v>357</v>
      </c>
      <c r="V61" s="438"/>
      <c r="W61" s="328"/>
      <c r="X61" s="328"/>
      <c r="Y61" s="329" t="s">
        <v>433</v>
      </c>
    </row>
    <row r="62" spans="1:25" ht="12.75">
      <c r="A62" s="453"/>
      <c r="B62" s="456"/>
      <c r="C62" s="334" t="s">
        <v>691</v>
      </c>
      <c r="D62" s="330" t="s">
        <v>328</v>
      </c>
      <c r="E62" s="453"/>
      <c r="F62" s="56" t="s">
        <v>693</v>
      </c>
      <c r="G62" s="56" t="s">
        <v>695</v>
      </c>
      <c r="H62" s="439"/>
      <c r="I62" s="56" t="s">
        <v>476</v>
      </c>
      <c r="J62" s="56" t="s">
        <v>397</v>
      </c>
      <c r="K62" s="327" t="s">
        <v>366</v>
      </c>
      <c r="L62" s="466"/>
      <c r="M62" s="56" t="s">
        <v>607</v>
      </c>
      <c r="N62" s="56" t="s">
        <v>357</v>
      </c>
      <c r="O62" s="447"/>
      <c r="P62" s="56"/>
      <c r="Q62" s="56"/>
      <c r="R62" s="330" t="s">
        <v>433</v>
      </c>
      <c r="S62" s="453"/>
      <c r="T62" s="56" t="s">
        <v>607</v>
      </c>
      <c r="U62" s="56" t="s">
        <v>357</v>
      </c>
      <c r="V62" s="439"/>
      <c r="W62" s="56"/>
      <c r="X62" s="56"/>
      <c r="Y62" s="330" t="s">
        <v>433</v>
      </c>
    </row>
    <row r="63" spans="1:25" ht="12.75">
      <c r="A63" s="453"/>
      <c r="B63" s="456" t="s">
        <v>309</v>
      </c>
      <c r="C63" s="334" t="s">
        <v>317</v>
      </c>
      <c r="D63" s="330" t="s">
        <v>329</v>
      </c>
      <c r="E63" s="453"/>
      <c r="F63" s="440" t="s">
        <v>683</v>
      </c>
      <c r="G63" s="56" t="s">
        <v>694</v>
      </c>
      <c r="H63" s="440" t="s">
        <v>857</v>
      </c>
      <c r="I63" s="56" t="s">
        <v>320</v>
      </c>
      <c r="J63" s="56" t="s">
        <v>320</v>
      </c>
      <c r="K63" s="327" t="s">
        <v>366</v>
      </c>
      <c r="L63" s="466"/>
      <c r="M63" s="440" t="s">
        <v>608</v>
      </c>
      <c r="N63" s="56" t="s">
        <v>358</v>
      </c>
      <c r="O63" s="448"/>
      <c r="P63" s="56"/>
      <c r="Q63" s="56"/>
      <c r="R63" s="330" t="s">
        <v>433</v>
      </c>
      <c r="S63" s="453"/>
      <c r="T63" s="440" t="s">
        <v>608</v>
      </c>
      <c r="U63" s="56" t="s">
        <v>358</v>
      </c>
      <c r="V63" s="440"/>
      <c r="W63" s="365"/>
      <c r="X63" s="56"/>
      <c r="Y63" s="330" t="s">
        <v>433</v>
      </c>
    </row>
    <row r="64" spans="1:25" ht="12.75">
      <c r="A64" s="453"/>
      <c r="B64" s="456"/>
      <c r="C64" s="334" t="s">
        <v>312</v>
      </c>
      <c r="D64" s="335"/>
      <c r="E64" s="453"/>
      <c r="F64" s="440"/>
      <c r="G64" s="56" t="s">
        <v>699</v>
      </c>
      <c r="H64" s="439"/>
      <c r="I64" s="56" t="s">
        <v>320</v>
      </c>
      <c r="J64" s="56" t="s">
        <v>320</v>
      </c>
      <c r="K64" s="327" t="s">
        <v>366</v>
      </c>
      <c r="L64" s="466"/>
      <c r="M64" s="440"/>
      <c r="N64" s="56" t="s">
        <v>358</v>
      </c>
      <c r="O64" s="447"/>
      <c r="P64" s="56"/>
      <c r="Q64" s="56"/>
      <c r="R64" s="330" t="s">
        <v>433</v>
      </c>
      <c r="S64" s="453"/>
      <c r="T64" s="440"/>
      <c r="U64" s="56" t="s">
        <v>358</v>
      </c>
      <c r="V64" s="439"/>
      <c r="W64" s="365"/>
      <c r="X64" s="56"/>
      <c r="Y64" s="330" t="s">
        <v>433</v>
      </c>
    </row>
    <row r="65" spans="1:25" ht="12.75">
      <c r="A65" s="453"/>
      <c r="B65" s="456"/>
      <c r="C65" s="334" t="s">
        <v>311</v>
      </c>
      <c r="D65" s="335"/>
      <c r="E65" s="453"/>
      <c r="F65" s="440"/>
      <c r="G65" s="56" t="s">
        <v>698</v>
      </c>
      <c r="H65" s="439"/>
      <c r="I65" s="56" t="s">
        <v>320</v>
      </c>
      <c r="J65" s="56" t="s">
        <v>320</v>
      </c>
      <c r="K65" s="327" t="s">
        <v>366</v>
      </c>
      <c r="L65" s="466"/>
      <c r="M65" s="440"/>
      <c r="N65" s="56" t="s">
        <v>358</v>
      </c>
      <c r="O65" s="447"/>
      <c r="P65" s="56"/>
      <c r="Q65" s="56"/>
      <c r="R65" s="330" t="s">
        <v>433</v>
      </c>
      <c r="S65" s="453"/>
      <c r="T65" s="440"/>
      <c r="U65" s="56" t="s">
        <v>358</v>
      </c>
      <c r="V65" s="439"/>
      <c r="W65" s="365"/>
      <c r="X65" s="56"/>
      <c r="Y65" s="330" t="s">
        <v>433</v>
      </c>
    </row>
    <row r="66" spans="1:25" ht="13.5" thickBot="1">
      <c r="A66" s="454"/>
      <c r="B66" s="457"/>
      <c r="C66" s="336" t="s">
        <v>318</v>
      </c>
      <c r="D66" s="332" t="s">
        <v>330</v>
      </c>
      <c r="E66" s="454"/>
      <c r="F66" s="458"/>
      <c r="G66" s="331" t="s">
        <v>697</v>
      </c>
      <c r="H66" s="441"/>
      <c r="I66" s="331" t="s">
        <v>320</v>
      </c>
      <c r="J66" s="331" t="s">
        <v>320</v>
      </c>
      <c r="K66" s="344" t="s">
        <v>366</v>
      </c>
      <c r="L66" s="467"/>
      <c r="M66" s="458"/>
      <c r="N66" s="331" t="s">
        <v>358</v>
      </c>
      <c r="O66" s="449"/>
      <c r="P66" s="331"/>
      <c r="Q66" s="331"/>
      <c r="R66" s="332" t="s">
        <v>433</v>
      </c>
      <c r="S66" s="454"/>
      <c r="T66" s="458"/>
      <c r="U66" s="331" t="s">
        <v>358</v>
      </c>
      <c r="V66" s="441"/>
      <c r="W66" s="366"/>
      <c r="X66" s="331"/>
      <c r="Y66" s="332" t="s">
        <v>433</v>
      </c>
    </row>
    <row r="67" ht="13.5" thickBot="1"/>
    <row r="68" spans="1:25" ht="12.75">
      <c r="A68" s="452" t="s">
        <v>359</v>
      </c>
      <c r="B68" s="455" t="s">
        <v>308</v>
      </c>
      <c r="C68" s="333" t="s">
        <v>311</v>
      </c>
      <c r="D68" s="329" t="s">
        <v>327</v>
      </c>
      <c r="E68" s="452" t="s">
        <v>340</v>
      </c>
      <c r="F68" s="328" t="s">
        <v>325</v>
      </c>
      <c r="G68" s="328" t="s">
        <v>342</v>
      </c>
      <c r="H68" s="328"/>
      <c r="I68" s="328"/>
      <c r="J68" s="328"/>
      <c r="K68" s="329"/>
      <c r="L68" s="462" t="s">
        <v>340</v>
      </c>
      <c r="M68" s="328" t="s">
        <v>325</v>
      </c>
      <c r="N68" s="328" t="s">
        <v>342</v>
      </c>
      <c r="O68" s="328"/>
      <c r="P68" s="328"/>
      <c r="Q68" s="328"/>
      <c r="R68" s="329"/>
      <c r="S68" s="345"/>
      <c r="T68" s="323"/>
      <c r="U68" s="323"/>
      <c r="V68" s="323"/>
      <c r="W68" s="323"/>
      <c r="X68" s="323"/>
      <c r="Y68" s="323"/>
    </row>
    <row r="69" spans="1:25" ht="12.75">
      <c r="A69" s="453"/>
      <c r="B69" s="456"/>
      <c r="C69" s="334" t="s">
        <v>312</v>
      </c>
      <c r="D69" s="330" t="s">
        <v>328</v>
      </c>
      <c r="E69" s="453"/>
      <c r="F69" s="56" t="s">
        <v>325</v>
      </c>
      <c r="G69" s="56" t="s">
        <v>342</v>
      </c>
      <c r="H69" s="56"/>
      <c r="I69" s="56"/>
      <c r="J69" s="56"/>
      <c r="K69" s="330"/>
      <c r="L69" s="463"/>
      <c r="M69" s="56" t="s">
        <v>325</v>
      </c>
      <c r="N69" s="56" t="s">
        <v>342</v>
      </c>
      <c r="O69" s="56"/>
      <c r="P69" s="56"/>
      <c r="Q69" s="56"/>
      <c r="R69" s="330"/>
      <c r="S69" s="345"/>
      <c r="T69" s="323"/>
      <c r="U69" s="323"/>
      <c r="V69" s="323"/>
      <c r="W69" s="323"/>
      <c r="X69" s="323"/>
      <c r="Y69" s="323"/>
    </row>
    <row r="70" spans="1:25" ht="12.75">
      <c r="A70" s="453"/>
      <c r="B70" s="456" t="s">
        <v>309</v>
      </c>
      <c r="C70" s="334" t="s">
        <v>317</v>
      </c>
      <c r="D70" s="330" t="s">
        <v>329</v>
      </c>
      <c r="E70" s="453"/>
      <c r="F70" s="440" t="s">
        <v>326</v>
      </c>
      <c r="G70" s="56" t="s">
        <v>341</v>
      </c>
      <c r="H70" s="56"/>
      <c r="I70" s="56"/>
      <c r="J70" s="56"/>
      <c r="K70" s="330"/>
      <c r="L70" s="463"/>
      <c r="M70" s="440" t="s">
        <v>326</v>
      </c>
      <c r="N70" s="56" t="s">
        <v>341</v>
      </c>
      <c r="O70" s="56"/>
      <c r="P70" s="56"/>
      <c r="Q70" s="56"/>
      <c r="R70" s="330"/>
      <c r="S70" s="345"/>
      <c r="T70" s="345"/>
      <c r="U70" s="323"/>
      <c r="V70" s="345"/>
      <c r="W70" s="345"/>
      <c r="X70" s="323"/>
      <c r="Y70" s="323"/>
    </row>
    <row r="71" spans="1:25" ht="12.75">
      <c r="A71" s="453"/>
      <c r="B71" s="456"/>
      <c r="C71" s="334" t="s">
        <v>312</v>
      </c>
      <c r="D71" s="335"/>
      <c r="E71" s="453"/>
      <c r="F71" s="440"/>
      <c r="G71" s="56" t="s">
        <v>341</v>
      </c>
      <c r="H71" s="56"/>
      <c r="I71" s="56"/>
      <c r="J71" s="56"/>
      <c r="K71" s="330"/>
      <c r="L71" s="463"/>
      <c r="M71" s="440"/>
      <c r="N71" s="56" t="s">
        <v>341</v>
      </c>
      <c r="O71" s="56"/>
      <c r="P71" s="56"/>
      <c r="Q71" s="56"/>
      <c r="R71" s="330"/>
      <c r="S71" s="345"/>
      <c r="T71" s="345"/>
      <c r="U71" s="323"/>
      <c r="V71" s="345"/>
      <c r="W71" s="345"/>
      <c r="X71" s="323"/>
      <c r="Y71" s="323"/>
    </row>
    <row r="72" spans="1:25" ht="12.75">
      <c r="A72" s="453"/>
      <c r="B72" s="456"/>
      <c r="C72" s="334" t="s">
        <v>311</v>
      </c>
      <c r="D72" s="335"/>
      <c r="E72" s="453"/>
      <c r="F72" s="440"/>
      <c r="G72" s="56" t="s">
        <v>341</v>
      </c>
      <c r="H72" s="56"/>
      <c r="I72" s="56"/>
      <c r="J72" s="56"/>
      <c r="K72" s="330"/>
      <c r="L72" s="463"/>
      <c r="M72" s="440"/>
      <c r="N72" s="56" t="s">
        <v>341</v>
      </c>
      <c r="O72" s="56"/>
      <c r="P72" s="56"/>
      <c r="Q72" s="56"/>
      <c r="R72" s="330"/>
      <c r="S72" s="345"/>
      <c r="T72" s="345"/>
      <c r="U72" s="323"/>
      <c r="V72" s="345"/>
      <c r="W72" s="345"/>
      <c r="X72" s="323"/>
      <c r="Y72" s="323"/>
    </row>
    <row r="73" spans="1:25" ht="13.5" thickBot="1">
      <c r="A73" s="454"/>
      <c r="B73" s="457"/>
      <c r="C73" s="336" t="s">
        <v>318</v>
      </c>
      <c r="D73" s="332" t="s">
        <v>330</v>
      </c>
      <c r="E73" s="454"/>
      <c r="F73" s="458"/>
      <c r="G73" s="331" t="s">
        <v>341</v>
      </c>
      <c r="H73" s="331"/>
      <c r="I73" s="331"/>
      <c r="J73" s="331"/>
      <c r="K73" s="332"/>
      <c r="L73" s="464"/>
      <c r="M73" s="458"/>
      <c r="N73" s="331" t="s">
        <v>341</v>
      </c>
      <c r="O73" s="331"/>
      <c r="P73" s="331"/>
      <c r="Q73" s="331"/>
      <c r="R73" s="332"/>
      <c r="S73" s="345"/>
      <c r="T73" s="345"/>
      <c r="U73" s="323"/>
      <c r="V73" s="345"/>
      <c r="W73" s="345"/>
      <c r="X73" s="323"/>
      <c r="Y73" s="323"/>
    </row>
    <row r="74" spans="1:25" ht="12.75">
      <c r="A74" s="452" t="s">
        <v>360</v>
      </c>
      <c r="B74" s="455" t="s">
        <v>308</v>
      </c>
      <c r="C74" s="333" t="s">
        <v>311</v>
      </c>
      <c r="D74" s="329" t="s">
        <v>327</v>
      </c>
      <c r="E74" s="452" t="s">
        <v>352</v>
      </c>
      <c r="F74" s="328" t="s">
        <v>356</v>
      </c>
      <c r="G74" s="328" t="s">
        <v>355</v>
      </c>
      <c r="H74" s="328"/>
      <c r="I74" s="328"/>
      <c r="J74" s="328"/>
      <c r="K74" s="329"/>
      <c r="L74" s="452" t="s">
        <v>352</v>
      </c>
      <c r="M74" s="328" t="s">
        <v>356</v>
      </c>
      <c r="N74" s="328" t="s">
        <v>355</v>
      </c>
      <c r="O74" s="328"/>
      <c r="P74" s="328"/>
      <c r="Q74" s="328"/>
      <c r="R74" s="329"/>
      <c r="S74" s="346"/>
      <c r="T74" s="323"/>
      <c r="U74" s="323"/>
      <c r="V74" s="323"/>
      <c r="W74" s="323"/>
      <c r="X74" s="323"/>
      <c r="Y74" s="323"/>
    </row>
    <row r="75" spans="1:25" ht="12.75">
      <c r="A75" s="453"/>
      <c r="B75" s="456"/>
      <c r="C75" s="334" t="s">
        <v>312</v>
      </c>
      <c r="D75" s="330" t="s">
        <v>328</v>
      </c>
      <c r="E75" s="453"/>
      <c r="F75" s="56" t="s">
        <v>356</v>
      </c>
      <c r="G75" s="56" t="s">
        <v>355</v>
      </c>
      <c r="H75" s="56"/>
      <c r="I75" s="56"/>
      <c r="J75" s="56"/>
      <c r="K75" s="330"/>
      <c r="L75" s="453"/>
      <c r="M75" s="56" t="s">
        <v>356</v>
      </c>
      <c r="N75" s="56" t="s">
        <v>355</v>
      </c>
      <c r="O75" s="56"/>
      <c r="P75" s="56"/>
      <c r="Q75" s="56"/>
      <c r="R75" s="330"/>
      <c r="S75" s="346"/>
      <c r="T75" s="323"/>
      <c r="U75" s="323"/>
      <c r="V75" s="323"/>
      <c r="W75" s="323"/>
      <c r="X75" s="323"/>
      <c r="Y75" s="323"/>
    </row>
    <row r="76" spans="1:25" ht="12.75">
      <c r="A76" s="453"/>
      <c r="B76" s="456" t="s">
        <v>309</v>
      </c>
      <c r="C76" s="334" t="s">
        <v>317</v>
      </c>
      <c r="D76" s="330" t="s">
        <v>329</v>
      </c>
      <c r="E76" s="453"/>
      <c r="F76" s="440" t="s">
        <v>353</v>
      </c>
      <c r="G76" s="56" t="s">
        <v>354</v>
      </c>
      <c r="H76" s="56"/>
      <c r="I76" s="56"/>
      <c r="J76" s="56"/>
      <c r="K76" s="330"/>
      <c r="L76" s="453"/>
      <c r="M76" s="440" t="s">
        <v>353</v>
      </c>
      <c r="N76" s="56" t="s">
        <v>354</v>
      </c>
      <c r="O76" s="56"/>
      <c r="P76" s="56"/>
      <c r="Q76" s="56"/>
      <c r="R76" s="330"/>
      <c r="S76" s="346"/>
      <c r="T76" s="345"/>
      <c r="U76" s="323"/>
      <c r="V76" s="345"/>
      <c r="W76" s="345"/>
      <c r="X76" s="323"/>
      <c r="Y76" s="323"/>
    </row>
    <row r="77" spans="1:25" ht="12.75">
      <c r="A77" s="453"/>
      <c r="B77" s="456"/>
      <c r="C77" s="334" t="s">
        <v>312</v>
      </c>
      <c r="D77" s="335"/>
      <c r="E77" s="453"/>
      <c r="F77" s="440"/>
      <c r="G77" s="56" t="s">
        <v>354</v>
      </c>
      <c r="H77" s="56"/>
      <c r="I77" s="56"/>
      <c r="J77" s="56"/>
      <c r="K77" s="330"/>
      <c r="L77" s="453"/>
      <c r="M77" s="440"/>
      <c r="N77" s="56" t="s">
        <v>354</v>
      </c>
      <c r="O77" s="56"/>
      <c r="P77" s="56"/>
      <c r="Q77" s="56"/>
      <c r="R77" s="330"/>
      <c r="S77" s="346"/>
      <c r="T77" s="345"/>
      <c r="U77" s="323"/>
      <c r="V77" s="345"/>
      <c r="W77" s="345"/>
      <c r="X77" s="323"/>
      <c r="Y77" s="323"/>
    </row>
    <row r="78" spans="1:25" ht="12.75">
      <c r="A78" s="453"/>
      <c r="B78" s="456"/>
      <c r="C78" s="334" t="s">
        <v>311</v>
      </c>
      <c r="D78" s="335"/>
      <c r="E78" s="453"/>
      <c r="F78" s="440"/>
      <c r="G78" s="56" t="s">
        <v>354</v>
      </c>
      <c r="H78" s="56"/>
      <c r="I78" s="56"/>
      <c r="J78" s="56"/>
      <c r="K78" s="330"/>
      <c r="L78" s="453"/>
      <c r="M78" s="440"/>
      <c r="N78" s="56" t="s">
        <v>354</v>
      </c>
      <c r="O78" s="56"/>
      <c r="P78" s="56"/>
      <c r="Q78" s="56"/>
      <c r="R78" s="330"/>
      <c r="S78" s="346"/>
      <c r="T78" s="345"/>
      <c r="U78" s="323"/>
      <c r="V78" s="345"/>
      <c r="W78" s="345"/>
      <c r="X78" s="323"/>
      <c r="Y78" s="323"/>
    </row>
    <row r="79" spans="1:25" ht="13.5" thickBot="1">
      <c r="A79" s="454"/>
      <c r="B79" s="457"/>
      <c r="C79" s="336" t="s">
        <v>318</v>
      </c>
      <c r="D79" s="332" t="s">
        <v>330</v>
      </c>
      <c r="E79" s="454"/>
      <c r="F79" s="458"/>
      <c r="G79" s="331" t="s">
        <v>354</v>
      </c>
      <c r="H79" s="331"/>
      <c r="I79" s="331"/>
      <c r="J79" s="331"/>
      <c r="K79" s="332"/>
      <c r="L79" s="454"/>
      <c r="M79" s="458"/>
      <c r="N79" s="331" t="s">
        <v>354</v>
      </c>
      <c r="O79" s="331"/>
      <c r="P79" s="331"/>
      <c r="Q79" s="331"/>
      <c r="R79" s="332"/>
      <c r="S79" s="346"/>
      <c r="T79" s="345"/>
      <c r="U79" s="323"/>
      <c r="V79" s="345"/>
      <c r="W79" s="345"/>
      <c r="X79" s="323"/>
      <c r="Y79" s="323"/>
    </row>
    <row r="80" spans="1:25" ht="12.75">
      <c r="A80" s="452" t="s">
        <v>361</v>
      </c>
      <c r="B80" s="455" t="s">
        <v>308</v>
      </c>
      <c r="C80" s="333" t="s">
        <v>311</v>
      </c>
      <c r="D80" s="329" t="s">
        <v>327</v>
      </c>
      <c r="E80" s="452" t="s">
        <v>606</v>
      </c>
      <c r="F80" s="328" t="s">
        <v>607</v>
      </c>
      <c r="G80" s="328" t="s">
        <v>357</v>
      </c>
      <c r="H80" s="328"/>
      <c r="I80" s="328"/>
      <c r="J80" s="328"/>
      <c r="K80" s="329"/>
      <c r="L80" s="452" t="s">
        <v>606</v>
      </c>
      <c r="M80" s="328" t="s">
        <v>607</v>
      </c>
      <c r="N80" s="328" t="s">
        <v>357</v>
      </c>
      <c r="O80" s="328"/>
      <c r="P80" s="328"/>
      <c r="Q80" s="328"/>
      <c r="R80" s="329"/>
      <c r="S80" s="346"/>
      <c r="T80" s="323"/>
      <c r="U80" s="323"/>
      <c r="V80" s="323"/>
      <c r="W80" s="323"/>
      <c r="X80" s="323"/>
      <c r="Y80" s="323"/>
    </row>
    <row r="81" spans="1:25" ht="12.75">
      <c r="A81" s="453"/>
      <c r="B81" s="456"/>
      <c r="C81" s="334" t="s">
        <v>312</v>
      </c>
      <c r="D81" s="330" t="s">
        <v>328</v>
      </c>
      <c r="E81" s="453"/>
      <c r="F81" s="56" t="s">
        <v>607</v>
      </c>
      <c r="G81" s="56" t="s">
        <v>357</v>
      </c>
      <c r="H81" s="56"/>
      <c r="I81" s="56"/>
      <c r="J81" s="56"/>
      <c r="K81" s="330"/>
      <c r="L81" s="453"/>
      <c r="M81" s="56" t="s">
        <v>607</v>
      </c>
      <c r="N81" s="56" t="s">
        <v>357</v>
      </c>
      <c r="O81" s="56"/>
      <c r="P81" s="56"/>
      <c r="Q81" s="56"/>
      <c r="R81" s="330"/>
      <c r="S81" s="346"/>
      <c r="T81" s="323"/>
      <c r="U81" s="323"/>
      <c r="V81" s="323"/>
      <c r="W81" s="323"/>
      <c r="X81" s="323"/>
      <c r="Y81" s="323"/>
    </row>
    <row r="82" spans="1:25" ht="12.75">
      <c r="A82" s="453"/>
      <c r="B82" s="456" t="s">
        <v>309</v>
      </c>
      <c r="C82" s="334" t="s">
        <v>317</v>
      </c>
      <c r="D82" s="330" t="s">
        <v>329</v>
      </c>
      <c r="E82" s="453"/>
      <c r="F82" s="440" t="s">
        <v>608</v>
      </c>
      <c r="G82" s="56" t="s">
        <v>358</v>
      </c>
      <c r="H82" s="56"/>
      <c r="I82" s="56"/>
      <c r="J82" s="56"/>
      <c r="K82" s="330"/>
      <c r="L82" s="453"/>
      <c r="M82" s="440" t="s">
        <v>608</v>
      </c>
      <c r="N82" s="56" t="s">
        <v>358</v>
      </c>
      <c r="O82" s="56"/>
      <c r="P82" s="56"/>
      <c r="Q82" s="56"/>
      <c r="R82" s="330"/>
      <c r="S82" s="346"/>
      <c r="T82" s="345"/>
      <c r="U82" s="323"/>
      <c r="V82" s="345"/>
      <c r="W82" s="345"/>
      <c r="X82" s="323"/>
      <c r="Y82" s="323"/>
    </row>
    <row r="83" spans="1:25" ht="12.75">
      <c r="A83" s="453"/>
      <c r="B83" s="456"/>
      <c r="C83" s="334" t="s">
        <v>312</v>
      </c>
      <c r="D83" s="335"/>
      <c r="E83" s="453"/>
      <c r="F83" s="440"/>
      <c r="G83" s="56" t="s">
        <v>358</v>
      </c>
      <c r="H83" s="56"/>
      <c r="I83" s="56"/>
      <c r="J83" s="56"/>
      <c r="K83" s="330"/>
      <c r="L83" s="453"/>
      <c r="M83" s="440"/>
      <c r="N83" s="56" t="s">
        <v>358</v>
      </c>
      <c r="O83" s="56"/>
      <c r="P83" s="56"/>
      <c r="Q83" s="56"/>
      <c r="R83" s="330"/>
      <c r="S83" s="346"/>
      <c r="T83" s="345"/>
      <c r="U83" s="323"/>
      <c r="V83" s="345"/>
      <c r="W83" s="345"/>
      <c r="X83" s="323"/>
      <c r="Y83" s="323"/>
    </row>
    <row r="84" spans="1:25" ht="12.75">
      <c r="A84" s="453"/>
      <c r="B84" s="456"/>
      <c r="C84" s="334" t="s">
        <v>311</v>
      </c>
      <c r="D84" s="335"/>
      <c r="E84" s="453"/>
      <c r="F84" s="440"/>
      <c r="G84" s="56" t="s">
        <v>358</v>
      </c>
      <c r="H84" s="56"/>
      <c r="I84" s="56"/>
      <c r="J84" s="56"/>
      <c r="K84" s="330"/>
      <c r="L84" s="453"/>
      <c r="M84" s="440"/>
      <c r="N84" s="56" t="s">
        <v>358</v>
      </c>
      <c r="O84" s="56"/>
      <c r="P84" s="56"/>
      <c r="Q84" s="56"/>
      <c r="R84" s="330"/>
      <c r="S84" s="346"/>
      <c r="T84" s="345"/>
      <c r="U84" s="323"/>
      <c r="V84" s="345"/>
      <c r="W84" s="345"/>
      <c r="X84" s="323"/>
      <c r="Y84" s="323"/>
    </row>
    <row r="85" spans="1:25" ht="13.5" thickBot="1">
      <c r="A85" s="454"/>
      <c r="B85" s="457"/>
      <c r="C85" s="336" t="s">
        <v>318</v>
      </c>
      <c r="D85" s="332" t="s">
        <v>330</v>
      </c>
      <c r="E85" s="454"/>
      <c r="F85" s="458"/>
      <c r="G85" s="331" t="s">
        <v>358</v>
      </c>
      <c r="H85" s="331"/>
      <c r="I85" s="331"/>
      <c r="J85" s="331"/>
      <c r="K85" s="332"/>
      <c r="L85" s="454"/>
      <c r="M85" s="458"/>
      <c r="N85" s="331" t="s">
        <v>358</v>
      </c>
      <c r="O85" s="331"/>
      <c r="P85" s="331"/>
      <c r="Q85" s="331"/>
      <c r="R85" s="332"/>
      <c r="S85" s="346"/>
      <c r="T85" s="345"/>
      <c r="U85" s="323"/>
      <c r="V85" s="345"/>
      <c r="W85" s="345"/>
      <c r="X85" s="323"/>
      <c r="Y85" s="323"/>
    </row>
    <row r="86" ht="13.5" thickBot="1"/>
    <row r="87" spans="1:25" ht="12.75">
      <c r="A87" s="452" t="s">
        <v>362</v>
      </c>
      <c r="B87" s="455" t="s">
        <v>308</v>
      </c>
      <c r="C87" s="333"/>
      <c r="D87" s="329"/>
      <c r="E87" s="452" t="s">
        <v>365</v>
      </c>
      <c r="F87" s="328" t="s">
        <v>398</v>
      </c>
      <c r="G87" s="328" t="s">
        <v>399</v>
      </c>
      <c r="H87" s="328"/>
      <c r="I87" s="328"/>
      <c r="J87" s="328" t="s">
        <v>400</v>
      </c>
      <c r="K87" s="329" t="s">
        <v>366</v>
      </c>
      <c r="L87" s="345"/>
      <c r="M87" s="323"/>
      <c r="N87" s="323"/>
      <c r="O87" s="323"/>
      <c r="P87" s="323"/>
      <c r="Q87" s="323"/>
      <c r="R87" s="323"/>
      <c r="S87" s="345"/>
      <c r="T87" s="323"/>
      <c r="U87" s="323"/>
      <c r="V87" s="323"/>
      <c r="W87" s="323"/>
      <c r="X87" s="323"/>
      <c r="Y87" s="323"/>
    </row>
    <row r="88" spans="1:25" ht="12.75">
      <c r="A88" s="453"/>
      <c r="B88" s="456"/>
      <c r="C88" s="334"/>
      <c r="D88" s="330"/>
      <c r="E88" s="453"/>
      <c r="F88" s="56" t="s">
        <v>544</v>
      </c>
      <c r="G88" s="56" t="s">
        <v>401</v>
      </c>
      <c r="H88" s="56"/>
      <c r="I88" s="56"/>
      <c r="J88" s="56" t="s">
        <v>400</v>
      </c>
      <c r="K88" s="330" t="s">
        <v>366</v>
      </c>
      <c r="L88" s="345"/>
      <c r="M88" s="323"/>
      <c r="N88" s="323"/>
      <c r="O88" s="323"/>
      <c r="P88" s="323"/>
      <c r="Q88" s="323"/>
      <c r="R88" s="323"/>
      <c r="S88" s="345"/>
      <c r="T88" s="323"/>
      <c r="U88" s="323"/>
      <c r="V88" s="323"/>
      <c r="W88" s="323"/>
      <c r="X88" s="323"/>
      <c r="Y88" s="323"/>
    </row>
    <row r="89" spans="1:25" ht="12.75">
      <c r="A89" s="453"/>
      <c r="B89" s="456" t="s">
        <v>309</v>
      </c>
      <c r="C89" s="334"/>
      <c r="D89" s="330"/>
      <c r="E89" s="453"/>
      <c r="F89" s="440" t="s">
        <v>402</v>
      </c>
      <c r="G89" s="56" t="s">
        <v>403</v>
      </c>
      <c r="H89" s="56"/>
      <c r="I89" s="56"/>
      <c r="J89" s="56" t="s">
        <v>400</v>
      </c>
      <c r="K89" s="330" t="s">
        <v>366</v>
      </c>
      <c r="L89" s="345"/>
      <c r="M89" s="345"/>
      <c r="N89" s="323"/>
      <c r="O89" s="323"/>
      <c r="P89" s="323"/>
      <c r="Q89" s="323"/>
      <c r="R89" s="323"/>
      <c r="S89" s="345"/>
      <c r="T89" s="345"/>
      <c r="U89" s="323"/>
      <c r="V89" s="345"/>
      <c r="W89" s="345"/>
      <c r="X89" s="323"/>
      <c r="Y89" s="323"/>
    </row>
    <row r="90" spans="1:25" ht="12.75">
      <c r="A90" s="453"/>
      <c r="B90" s="456"/>
      <c r="C90" s="334"/>
      <c r="D90" s="335"/>
      <c r="E90" s="453"/>
      <c r="F90" s="440"/>
      <c r="G90" s="56" t="s">
        <v>404</v>
      </c>
      <c r="H90" s="56"/>
      <c r="I90" s="56"/>
      <c r="J90" s="56" t="s">
        <v>400</v>
      </c>
      <c r="K90" s="330" t="s">
        <v>366</v>
      </c>
      <c r="L90" s="345"/>
      <c r="M90" s="345"/>
      <c r="N90" s="323"/>
      <c r="O90" s="323"/>
      <c r="P90" s="323"/>
      <c r="Q90" s="323"/>
      <c r="R90" s="323"/>
      <c r="S90" s="345"/>
      <c r="T90" s="345"/>
      <c r="U90" s="323"/>
      <c r="V90" s="345"/>
      <c r="W90" s="345"/>
      <c r="X90" s="323"/>
      <c r="Y90" s="323"/>
    </row>
    <row r="91" spans="1:25" ht="12.75">
      <c r="A91" s="453"/>
      <c r="B91" s="456"/>
      <c r="C91" s="334"/>
      <c r="D91" s="335"/>
      <c r="E91" s="453"/>
      <c r="F91" s="440"/>
      <c r="G91" s="56" t="s">
        <v>405</v>
      </c>
      <c r="H91" s="56"/>
      <c r="I91" s="56"/>
      <c r="J91" s="56" t="s">
        <v>400</v>
      </c>
      <c r="K91" s="330" t="s">
        <v>366</v>
      </c>
      <c r="L91" s="345"/>
      <c r="M91" s="345"/>
      <c r="N91" s="323"/>
      <c r="O91" s="323"/>
      <c r="P91" s="323"/>
      <c r="Q91" s="323"/>
      <c r="R91" s="323"/>
      <c r="S91" s="345"/>
      <c r="T91" s="345"/>
      <c r="U91" s="323"/>
      <c r="V91" s="345"/>
      <c r="W91" s="345"/>
      <c r="X91" s="323"/>
      <c r="Y91" s="323"/>
    </row>
    <row r="92" spans="1:25" ht="13.5" thickBot="1">
      <c r="A92" s="454"/>
      <c r="B92" s="457"/>
      <c r="C92" s="336"/>
      <c r="D92" s="332"/>
      <c r="E92" s="454"/>
      <c r="F92" s="458"/>
      <c r="G92" s="331" t="s">
        <v>406</v>
      </c>
      <c r="H92" s="331"/>
      <c r="I92" s="331"/>
      <c r="J92" s="331" t="s">
        <v>400</v>
      </c>
      <c r="K92" s="332" t="s">
        <v>366</v>
      </c>
      <c r="L92" s="345"/>
      <c r="M92" s="345"/>
      <c r="N92" s="323"/>
      <c r="O92" s="323"/>
      <c r="P92" s="323"/>
      <c r="Q92" s="323"/>
      <c r="R92" s="323"/>
      <c r="S92" s="345"/>
      <c r="T92" s="345"/>
      <c r="U92" s="323"/>
      <c r="V92" s="345"/>
      <c r="W92" s="345"/>
      <c r="X92" s="323"/>
      <c r="Y92" s="323"/>
    </row>
    <row r="93" spans="1:25" ht="12.75">
      <c r="A93" s="452" t="s">
        <v>363</v>
      </c>
      <c r="B93" s="455" t="s">
        <v>308</v>
      </c>
      <c r="C93" s="333"/>
      <c r="D93" s="329"/>
      <c r="E93" s="452" t="s">
        <v>365</v>
      </c>
      <c r="F93" s="328" t="s">
        <v>407</v>
      </c>
      <c r="G93" s="328" t="s">
        <v>410</v>
      </c>
      <c r="H93" s="328"/>
      <c r="I93" s="328"/>
      <c r="J93" s="328" t="s">
        <v>400</v>
      </c>
      <c r="K93" s="343" t="s">
        <v>366</v>
      </c>
      <c r="L93" s="459" t="s">
        <v>420</v>
      </c>
      <c r="M93" s="328" t="s">
        <v>418</v>
      </c>
      <c r="N93" s="350" t="s">
        <v>416</v>
      </c>
      <c r="O93" s="350"/>
      <c r="P93" s="350"/>
      <c r="Q93" s="328" t="s">
        <v>400</v>
      </c>
      <c r="R93" s="329" t="s">
        <v>366</v>
      </c>
      <c r="S93" s="346"/>
      <c r="T93" s="323"/>
      <c r="U93" s="323"/>
      <c r="V93" s="323"/>
      <c r="W93" s="323"/>
      <c r="X93" s="323"/>
      <c r="Y93" s="323"/>
    </row>
    <row r="94" spans="1:25" ht="12.75">
      <c r="A94" s="453"/>
      <c r="B94" s="456"/>
      <c r="C94" s="334"/>
      <c r="D94" s="330"/>
      <c r="E94" s="453"/>
      <c r="F94" s="56" t="s">
        <v>408</v>
      </c>
      <c r="G94" s="56" t="s">
        <v>409</v>
      </c>
      <c r="H94" s="56"/>
      <c r="I94" s="56"/>
      <c r="J94" s="56" t="s">
        <v>400</v>
      </c>
      <c r="K94" s="327" t="s">
        <v>366</v>
      </c>
      <c r="L94" s="460"/>
      <c r="M94" s="56" t="s">
        <v>419</v>
      </c>
      <c r="N94" s="56" t="s">
        <v>417</v>
      </c>
      <c r="O94" s="56"/>
      <c r="P94" s="56"/>
      <c r="Q94" s="56" t="s">
        <v>400</v>
      </c>
      <c r="R94" s="330" t="s">
        <v>366</v>
      </c>
      <c r="S94" s="346"/>
      <c r="T94" s="323"/>
      <c r="U94" s="323"/>
      <c r="V94" s="323"/>
      <c r="W94" s="323"/>
      <c r="X94" s="323"/>
      <c r="Y94" s="323"/>
    </row>
    <row r="95" spans="1:25" ht="12.75">
      <c r="A95" s="453"/>
      <c r="B95" s="456" t="s">
        <v>309</v>
      </c>
      <c r="C95" s="334"/>
      <c r="D95" s="330"/>
      <c r="E95" s="453"/>
      <c r="F95" s="440" t="s">
        <v>411</v>
      </c>
      <c r="G95" s="56" t="s">
        <v>412</v>
      </c>
      <c r="H95" s="56"/>
      <c r="I95" s="56"/>
      <c r="J95" s="56" t="s">
        <v>400</v>
      </c>
      <c r="K95" s="327" t="s">
        <v>366</v>
      </c>
      <c r="L95" s="461"/>
      <c r="M95" s="348"/>
      <c r="N95" s="349"/>
      <c r="O95" s="349"/>
      <c r="P95" s="349"/>
      <c r="Q95" s="56"/>
      <c r="R95" s="330"/>
      <c r="S95" s="346"/>
      <c r="T95" s="345"/>
      <c r="U95" s="323"/>
      <c r="V95" s="345"/>
      <c r="W95" s="345"/>
      <c r="X95" s="323"/>
      <c r="Y95" s="323"/>
    </row>
    <row r="96" spans="1:25" ht="12.75">
      <c r="A96" s="453"/>
      <c r="B96" s="456"/>
      <c r="C96" s="334"/>
      <c r="D96" s="335"/>
      <c r="E96" s="453"/>
      <c r="F96" s="440"/>
      <c r="G96" s="56" t="s">
        <v>413</v>
      </c>
      <c r="H96" s="56"/>
      <c r="I96" s="56"/>
      <c r="J96" s="56" t="s">
        <v>400</v>
      </c>
      <c r="K96" s="327" t="s">
        <v>366</v>
      </c>
      <c r="L96" s="453"/>
      <c r="M96" s="348"/>
      <c r="N96" s="56"/>
      <c r="O96" s="56"/>
      <c r="P96" s="56"/>
      <c r="Q96" s="56"/>
      <c r="R96" s="330"/>
      <c r="S96" s="346"/>
      <c r="T96" s="345"/>
      <c r="U96" s="323"/>
      <c r="V96" s="345"/>
      <c r="W96" s="345"/>
      <c r="X96" s="323"/>
      <c r="Y96" s="323"/>
    </row>
    <row r="97" spans="1:25" ht="12.75">
      <c r="A97" s="453"/>
      <c r="B97" s="456"/>
      <c r="C97" s="334"/>
      <c r="D97" s="335"/>
      <c r="E97" s="453"/>
      <c r="F97" s="440"/>
      <c r="G97" s="56" t="s">
        <v>414</v>
      </c>
      <c r="H97" s="56"/>
      <c r="I97" s="56"/>
      <c r="J97" s="56" t="s">
        <v>400</v>
      </c>
      <c r="K97" s="327" t="s">
        <v>366</v>
      </c>
      <c r="L97" s="453"/>
      <c r="M97" s="348"/>
      <c r="N97" s="56"/>
      <c r="O97" s="56"/>
      <c r="P97" s="56"/>
      <c r="Q97" s="56"/>
      <c r="R97" s="330"/>
      <c r="S97" s="346"/>
      <c r="T97" s="345"/>
      <c r="U97" s="323"/>
      <c r="V97" s="345"/>
      <c r="W97" s="345"/>
      <c r="X97" s="323"/>
      <c r="Y97" s="323"/>
    </row>
    <row r="98" spans="1:25" ht="13.5" thickBot="1">
      <c r="A98" s="454"/>
      <c r="B98" s="457"/>
      <c r="C98" s="336"/>
      <c r="D98" s="332"/>
      <c r="E98" s="454"/>
      <c r="F98" s="458"/>
      <c r="G98" s="331" t="s">
        <v>415</v>
      </c>
      <c r="H98" s="331"/>
      <c r="I98" s="331"/>
      <c r="J98" s="331" t="s">
        <v>400</v>
      </c>
      <c r="K98" s="344" t="s">
        <v>366</v>
      </c>
      <c r="L98" s="454"/>
      <c r="M98" s="351"/>
      <c r="N98" s="331"/>
      <c r="O98" s="331"/>
      <c r="P98" s="331"/>
      <c r="Q98" s="331"/>
      <c r="R98" s="332"/>
      <c r="S98" s="346"/>
      <c r="T98" s="345"/>
      <c r="U98" s="323"/>
      <c r="V98" s="345"/>
      <c r="W98" s="345"/>
      <c r="X98" s="323"/>
      <c r="Y98" s="323"/>
    </row>
    <row r="99" spans="1:25" ht="12.75">
      <c r="A99" s="452" t="s">
        <v>364</v>
      </c>
      <c r="B99" s="455" t="s">
        <v>308</v>
      </c>
      <c r="C99" s="333"/>
      <c r="D99" s="329"/>
      <c r="E99" s="452" t="s">
        <v>365</v>
      </c>
      <c r="F99" s="328" t="s">
        <v>607</v>
      </c>
      <c r="G99" s="328" t="s">
        <v>357</v>
      </c>
      <c r="H99" s="328"/>
      <c r="I99" s="328"/>
      <c r="J99" s="328"/>
      <c r="K99" s="329"/>
      <c r="L99" s="346"/>
      <c r="M99" s="323"/>
      <c r="N99" s="323"/>
      <c r="O99" s="323"/>
      <c r="P99" s="323"/>
      <c r="Q99" s="323"/>
      <c r="R99" s="323"/>
      <c r="S99" s="346"/>
      <c r="T99" s="323"/>
      <c r="U99" s="323"/>
      <c r="V99" s="323"/>
      <c r="W99" s="323"/>
      <c r="X99" s="323"/>
      <c r="Y99" s="323"/>
    </row>
    <row r="100" spans="1:25" ht="12.75">
      <c r="A100" s="453"/>
      <c r="B100" s="456"/>
      <c r="C100" s="334"/>
      <c r="D100" s="330"/>
      <c r="E100" s="453"/>
      <c r="F100" s="56" t="s">
        <v>607</v>
      </c>
      <c r="G100" s="56" t="s">
        <v>357</v>
      </c>
      <c r="H100" s="56"/>
      <c r="I100" s="56"/>
      <c r="J100" s="56"/>
      <c r="K100" s="330"/>
      <c r="L100" s="346"/>
      <c r="M100" s="323"/>
      <c r="N100" s="323"/>
      <c r="O100" s="323"/>
      <c r="P100" s="323"/>
      <c r="Q100" s="323"/>
      <c r="R100" s="323"/>
      <c r="S100" s="346"/>
      <c r="T100" s="323"/>
      <c r="U100" s="323"/>
      <c r="V100" s="323"/>
      <c r="W100" s="323"/>
      <c r="X100" s="323"/>
      <c r="Y100" s="323"/>
    </row>
    <row r="101" spans="1:25" ht="12.75">
      <c r="A101" s="453"/>
      <c r="B101" s="456" t="s">
        <v>309</v>
      </c>
      <c r="C101" s="334"/>
      <c r="D101" s="330"/>
      <c r="E101" s="453"/>
      <c r="F101" s="440" t="s">
        <v>608</v>
      </c>
      <c r="G101" s="56" t="s">
        <v>358</v>
      </c>
      <c r="H101" s="56"/>
      <c r="I101" s="56"/>
      <c r="J101" s="56"/>
      <c r="K101" s="330"/>
      <c r="L101" s="346"/>
      <c r="M101" s="345"/>
      <c r="N101" s="323"/>
      <c r="O101" s="323"/>
      <c r="P101" s="323"/>
      <c r="Q101" s="323"/>
      <c r="R101" s="323"/>
      <c r="S101" s="346"/>
      <c r="T101" s="345"/>
      <c r="U101" s="323"/>
      <c r="V101" s="345"/>
      <c r="W101" s="345"/>
      <c r="X101" s="323"/>
      <c r="Y101" s="323"/>
    </row>
    <row r="102" spans="1:25" ht="12.75">
      <c r="A102" s="453"/>
      <c r="B102" s="456"/>
      <c r="C102" s="334"/>
      <c r="D102" s="335"/>
      <c r="E102" s="453"/>
      <c r="F102" s="440"/>
      <c r="G102" s="56" t="s">
        <v>358</v>
      </c>
      <c r="H102" s="56"/>
      <c r="I102" s="56"/>
      <c r="J102" s="56"/>
      <c r="K102" s="330"/>
      <c r="L102" s="346"/>
      <c r="M102" s="345"/>
      <c r="N102" s="323"/>
      <c r="O102" s="323"/>
      <c r="P102" s="323"/>
      <c r="Q102" s="323"/>
      <c r="R102" s="323"/>
      <c r="S102" s="346"/>
      <c r="T102" s="345"/>
      <c r="U102" s="323"/>
      <c r="V102" s="345"/>
      <c r="W102" s="345"/>
      <c r="X102" s="323"/>
      <c r="Y102" s="323"/>
    </row>
    <row r="103" spans="1:25" ht="12.75">
      <c r="A103" s="453"/>
      <c r="B103" s="456"/>
      <c r="C103" s="334"/>
      <c r="D103" s="335"/>
      <c r="E103" s="453"/>
      <c r="F103" s="440"/>
      <c r="G103" s="56" t="s">
        <v>358</v>
      </c>
      <c r="H103" s="56"/>
      <c r="I103" s="56"/>
      <c r="J103" s="56"/>
      <c r="K103" s="330"/>
      <c r="L103" s="346"/>
      <c r="M103" s="345"/>
      <c r="N103" s="323"/>
      <c r="O103" s="323"/>
      <c r="P103" s="323"/>
      <c r="Q103" s="323"/>
      <c r="R103" s="323"/>
      <c r="S103" s="346"/>
      <c r="T103" s="345"/>
      <c r="U103" s="323"/>
      <c r="V103" s="345"/>
      <c r="W103" s="345"/>
      <c r="X103" s="323"/>
      <c r="Y103" s="323"/>
    </row>
    <row r="104" spans="1:25" ht="13.5" thickBot="1">
      <c r="A104" s="454"/>
      <c r="B104" s="457"/>
      <c r="C104" s="336"/>
      <c r="D104" s="332"/>
      <c r="E104" s="454"/>
      <c r="F104" s="458"/>
      <c r="G104" s="331" t="s">
        <v>358</v>
      </c>
      <c r="H104" s="331"/>
      <c r="I104" s="331"/>
      <c r="J104" s="331"/>
      <c r="K104" s="332"/>
      <c r="L104" s="346"/>
      <c r="M104" s="345"/>
      <c r="N104" s="323"/>
      <c r="O104" s="323"/>
      <c r="P104" s="323"/>
      <c r="Q104" s="323"/>
      <c r="R104" s="323"/>
      <c r="S104" s="346"/>
      <c r="T104" s="345"/>
      <c r="U104" s="323"/>
      <c r="V104" s="345"/>
      <c r="W104" s="345"/>
      <c r="X104" s="323"/>
      <c r="Y104" s="323"/>
    </row>
  </sheetData>
  <sheetProtection/>
  <mergeCells count="188">
    <mergeCell ref="A7:A12"/>
    <mergeCell ref="B7:B8"/>
    <mergeCell ref="B9:B12"/>
    <mergeCell ref="E7:E12"/>
    <mergeCell ref="F9:F12"/>
    <mergeCell ref="B13:B14"/>
    <mergeCell ref="A13:A18"/>
    <mergeCell ref="B15:B18"/>
    <mergeCell ref="E13:E18"/>
    <mergeCell ref="F15:F18"/>
    <mergeCell ref="L7:L12"/>
    <mergeCell ref="M9:M12"/>
    <mergeCell ref="S7:S12"/>
    <mergeCell ref="T9:T12"/>
    <mergeCell ref="L13:L18"/>
    <mergeCell ref="S13:S18"/>
    <mergeCell ref="M15:M18"/>
    <mergeCell ref="T15:T18"/>
    <mergeCell ref="O7:O8"/>
    <mergeCell ref="O9:O12"/>
    <mergeCell ref="A19:A24"/>
    <mergeCell ref="B19:B20"/>
    <mergeCell ref="E19:E24"/>
    <mergeCell ref="L19:L24"/>
    <mergeCell ref="S19:S24"/>
    <mergeCell ref="B21:B24"/>
    <mergeCell ref="F21:F24"/>
    <mergeCell ref="M21:M24"/>
    <mergeCell ref="T21:T24"/>
    <mergeCell ref="A25:A30"/>
    <mergeCell ref="B25:B26"/>
    <mergeCell ref="E25:E30"/>
    <mergeCell ref="L25:L30"/>
    <mergeCell ref="S25:S30"/>
    <mergeCell ref="B27:B30"/>
    <mergeCell ref="F27:F30"/>
    <mergeCell ref="M27:M30"/>
    <mergeCell ref="T27:T30"/>
    <mergeCell ref="A31:A36"/>
    <mergeCell ref="B31:B32"/>
    <mergeCell ref="E31:E36"/>
    <mergeCell ref="L31:L36"/>
    <mergeCell ref="S31:S36"/>
    <mergeCell ref="B33:B36"/>
    <mergeCell ref="F33:F36"/>
    <mergeCell ref="M33:M36"/>
    <mergeCell ref="O31:O32"/>
    <mergeCell ref="O33:O36"/>
    <mergeCell ref="T33:T36"/>
    <mergeCell ref="A37:A42"/>
    <mergeCell ref="B37:B38"/>
    <mergeCell ref="E37:E42"/>
    <mergeCell ref="L37:L42"/>
    <mergeCell ref="S37:S42"/>
    <mergeCell ref="B39:B42"/>
    <mergeCell ref="F39:F42"/>
    <mergeCell ref="M39:M42"/>
    <mergeCell ref="T39:T42"/>
    <mergeCell ref="A43:A48"/>
    <mergeCell ref="B43:B44"/>
    <mergeCell ref="E43:E48"/>
    <mergeCell ref="L43:L48"/>
    <mergeCell ref="S43:S48"/>
    <mergeCell ref="B45:B48"/>
    <mergeCell ref="F45:F48"/>
    <mergeCell ref="M45:M48"/>
    <mergeCell ref="H43:H44"/>
    <mergeCell ref="H45:H48"/>
    <mergeCell ref="T45:T48"/>
    <mergeCell ref="A49:A54"/>
    <mergeCell ref="B49:B50"/>
    <mergeCell ref="E49:E54"/>
    <mergeCell ref="L49:L54"/>
    <mergeCell ref="S49:S54"/>
    <mergeCell ref="B51:B54"/>
    <mergeCell ref="F51:F54"/>
    <mergeCell ref="M51:M54"/>
    <mergeCell ref="T51:T54"/>
    <mergeCell ref="A55:A60"/>
    <mergeCell ref="B55:B56"/>
    <mergeCell ref="E55:E60"/>
    <mergeCell ref="L55:L60"/>
    <mergeCell ref="S55:S60"/>
    <mergeCell ref="B57:B60"/>
    <mergeCell ref="F57:F60"/>
    <mergeCell ref="M57:M60"/>
    <mergeCell ref="O55:O56"/>
    <mergeCell ref="O57:O60"/>
    <mergeCell ref="T57:T60"/>
    <mergeCell ref="A61:A66"/>
    <mergeCell ref="B61:B62"/>
    <mergeCell ref="E61:E66"/>
    <mergeCell ref="L61:L66"/>
    <mergeCell ref="S61:S66"/>
    <mergeCell ref="B63:B66"/>
    <mergeCell ref="F63:F66"/>
    <mergeCell ref="M63:M66"/>
    <mergeCell ref="T63:T66"/>
    <mergeCell ref="M76:M79"/>
    <mergeCell ref="A80:A85"/>
    <mergeCell ref="B80:B81"/>
    <mergeCell ref="A68:A73"/>
    <mergeCell ref="B68:B69"/>
    <mergeCell ref="E68:E73"/>
    <mergeCell ref="L68:L73"/>
    <mergeCell ref="B70:B73"/>
    <mergeCell ref="F70:F73"/>
    <mergeCell ref="M70:M73"/>
    <mergeCell ref="L93:L94"/>
    <mergeCell ref="L95:L98"/>
    <mergeCell ref="F89:F92"/>
    <mergeCell ref="M82:M85"/>
    <mergeCell ref="A74:A79"/>
    <mergeCell ref="B74:B75"/>
    <mergeCell ref="E74:E79"/>
    <mergeCell ref="L74:L79"/>
    <mergeCell ref="B76:B79"/>
    <mergeCell ref="F76:F79"/>
    <mergeCell ref="E80:E85"/>
    <mergeCell ref="A87:A92"/>
    <mergeCell ref="B87:B88"/>
    <mergeCell ref="E87:E92"/>
    <mergeCell ref="B89:B92"/>
    <mergeCell ref="L80:L85"/>
    <mergeCell ref="B82:B85"/>
    <mergeCell ref="F82:F85"/>
    <mergeCell ref="A99:A104"/>
    <mergeCell ref="B99:B100"/>
    <mergeCell ref="E99:E104"/>
    <mergeCell ref="B101:B104"/>
    <mergeCell ref="F101:F104"/>
    <mergeCell ref="A93:A98"/>
    <mergeCell ref="B93:B94"/>
    <mergeCell ref="E93:E98"/>
    <mergeCell ref="B95:B98"/>
    <mergeCell ref="F95:F98"/>
    <mergeCell ref="H9:H12"/>
    <mergeCell ref="H7:H8"/>
    <mergeCell ref="H13:H14"/>
    <mergeCell ref="H15:H18"/>
    <mergeCell ref="H19:H20"/>
    <mergeCell ref="H21:H24"/>
    <mergeCell ref="H25:H26"/>
    <mergeCell ref="H27:H30"/>
    <mergeCell ref="H31:H32"/>
    <mergeCell ref="H33:H36"/>
    <mergeCell ref="H37:H38"/>
    <mergeCell ref="H39:H42"/>
    <mergeCell ref="H49:H50"/>
    <mergeCell ref="H51:H54"/>
    <mergeCell ref="H55:H56"/>
    <mergeCell ref="H57:H60"/>
    <mergeCell ref="H61:H62"/>
    <mergeCell ref="H63:H66"/>
    <mergeCell ref="O13:O14"/>
    <mergeCell ref="O15:O18"/>
    <mergeCell ref="O19:O20"/>
    <mergeCell ref="O21:O24"/>
    <mergeCell ref="O25:O26"/>
    <mergeCell ref="O27:O30"/>
    <mergeCell ref="O37:O38"/>
    <mergeCell ref="O39:O42"/>
    <mergeCell ref="O43:O44"/>
    <mergeCell ref="O45:O48"/>
    <mergeCell ref="O49:O50"/>
    <mergeCell ref="O51:O54"/>
    <mergeCell ref="O61:O62"/>
    <mergeCell ref="O63:O66"/>
    <mergeCell ref="V7:V8"/>
    <mergeCell ref="V9:V12"/>
    <mergeCell ref="V13:V14"/>
    <mergeCell ref="V15:V18"/>
    <mergeCell ref="V19:V20"/>
    <mergeCell ref="V21:V24"/>
    <mergeCell ref="V25:V26"/>
    <mergeCell ref="V27:V30"/>
    <mergeCell ref="V31:V32"/>
    <mergeCell ref="V33:V36"/>
    <mergeCell ref="V37:V38"/>
    <mergeCell ref="V39:V42"/>
    <mergeCell ref="V43:V44"/>
    <mergeCell ref="V45:V48"/>
    <mergeCell ref="V49:V50"/>
    <mergeCell ref="V51:V54"/>
    <mergeCell ref="V55:V56"/>
    <mergeCell ref="V57:V60"/>
    <mergeCell ref="V61:V62"/>
    <mergeCell ref="V63:V66"/>
  </mergeCells>
  <printOptions/>
  <pageMargins left="0.25" right="0.25" top="0.75" bottom="0.75" header="0.3" footer="0.3"/>
  <pageSetup fitToHeight="0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Norna A Robertson</dc:creator>
  <cp:keywords/>
  <dc:description/>
  <cp:lastModifiedBy>Derek Bridges</cp:lastModifiedBy>
  <cp:lastPrinted>2013-04-08T19:12:44Z</cp:lastPrinted>
  <dcterms:created xsi:type="dcterms:W3CDTF">2011-04-17T18:07:56Z</dcterms:created>
  <dcterms:modified xsi:type="dcterms:W3CDTF">2013-04-08T19:26:59Z</dcterms:modified>
  <cp:category/>
  <cp:version/>
  <cp:contentType/>
  <cp:contentStatus/>
</cp:coreProperties>
</file>